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475"/>
  </bookViews>
  <sheets>
    <sheet name="Qershor 2017 FINAL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/>
  <c r="C65"/>
  <c r="F64"/>
  <c r="F63"/>
  <c r="F62"/>
  <c r="F60"/>
  <c r="F59"/>
  <c r="F58"/>
  <c r="F57"/>
  <c r="F56"/>
  <c r="F55"/>
  <c r="F54"/>
  <c r="D54"/>
  <c r="F53"/>
  <c r="F52"/>
  <c r="F51"/>
  <c r="F50"/>
  <c r="F49"/>
  <c r="D48"/>
  <c r="F48" s="1"/>
  <c r="F47"/>
  <c r="F46"/>
  <c r="F45"/>
  <c r="F44"/>
  <c r="F43"/>
  <c r="D43"/>
  <c r="F42"/>
  <c r="F41"/>
  <c r="F40"/>
  <c r="F39"/>
  <c r="D38"/>
  <c r="F38" s="1"/>
  <c r="F37"/>
  <c r="D36"/>
  <c r="F36" s="1"/>
  <c r="F35"/>
  <c r="F34"/>
  <c r="D34"/>
  <c r="F33"/>
  <c r="F32"/>
  <c r="F31"/>
  <c r="F30"/>
  <c r="F29"/>
  <c r="F28"/>
  <c r="F27"/>
  <c r="F26"/>
  <c r="F25"/>
  <c r="F24"/>
  <c r="F23"/>
  <c r="F22"/>
  <c r="D21"/>
  <c r="F21" s="1"/>
  <c r="F20"/>
  <c r="F19"/>
  <c r="D18"/>
  <c r="F18" s="1"/>
  <c r="F17"/>
  <c r="D16"/>
  <c r="F16" s="1"/>
  <c r="F15"/>
  <c r="F14"/>
  <c r="D14"/>
  <c r="D13"/>
  <c r="F13" s="1"/>
  <c r="F12"/>
  <c r="F11"/>
  <c r="D10"/>
  <c r="F10" s="1"/>
  <c r="F9"/>
  <c r="F8"/>
  <c r="F7"/>
  <c r="F6"/>
  <c r="D6"/>
  <c r="F5"/>
  <c r="D4"/>
  <c r="D65" s="1"/>
  <c r="F4" l="1"/>
  <c r="F65" s="1"/>
</calcChain>
</file>

<file path=xl/sharedStrings.xml><?xml version="1.0" encoding="utf-8"?>
<sst xmlns="http://schemas.openxmlformats.org/spreadsheetml/2006/main" count="74" uniqueCount="74">
  <si>
    <t>Detyrimet sipas njësive të vetëqeverisjes vendore, qershor 2017</t>
  </si>
  <si>
    <t>në lekë</t>
  </si>
  <si>
    <t>Nr.</t>
  </si>
  <si>
    <t>Bashkia</t>
  </si>
  <si>
    <t>Dhjetor 2015</t>
  </si>
  <si>
    <t>Detyrimet e krijuar rishtazi deri në Qershor 2017</t>
  </si>
  <si>
    <t xml:space="preserve">Paguar deri në Qershor 2017 </t>
  </si>
  <si>
    <t>Detyrimi i mbetur</t>
  </si>
  <si>
    <t>Bashkia Belsh</t>
  </si>
  <si>
    <t>Bashkia Berat</t>
  </si>
  <si>
    <t>Bashkia Bulqize</t>
  </si>
  <si>
    <t>Bashkia Cerrik</t>
  </si>
  <si>
    <t>Bashkia Delvine</t>
  </si>
  <si>
    <t>Bashkia Devoll</t>
  </si>
  <si>
    <t>Bashkia Diber</t>
  </si>
  <si>
    <t>Bashkia Divjake</t>
  </si>
  <si>
    <t>Bashkia Dropull</t>
  </si>
  <si>
    <t>Bashkia Durrës</t>
  </si>
  <si>
    <t>Bashkia Elbasan</t>
  </si>
  <si>
    <t xml:space="preserve">Bashkia Fier </t>
  </si>
  <si>
    <t>Bashkia Finiq</t>
  </si>
  <si>
    <t>Bashkia Fushe Arrez</t>
  </si>
  <si>
    <t>Bashkia Gjirokaster</t>
  </si>
  <si>
    <t>Bashkia Gramsh</t>
  </si>
  <si>
    <t>Bashkia Has</t>
  </si>
  <si>
    <t>Bashkia Himare</t>
  </si>
  <si>
    <t>Bashkia Kamëz</t>
  </si>
  <si>
    <t>Bashkia Kavaje</t>
  </si>
  <si>
    <t>Bashkia Kelcyre</t>
  </si>
  <si>
    <t>Bashkia Klos</t>
  </si>
  <si>
    <t>Bashkia Kolonje</t>
  </si>
  <si>
    <t>Bashkia Konispol</t>
  </si>
  <si>
    <t>Bashkia Korçe</t>
  </si>
  <si>
    <t>Bashkia Malesi e Madhe</t>
  </si>
  <si>
    <t>Bashkia Kruje</t>
  </si>
  <si>
    <t>Bashkia Kuçove</t>
  </si>
  <si>
    <t>Bashkia Kukes</t>
  </si>
  <si>
    <t>Bashkia Kurbin</t>
  </si>
  <si>
    <t>Bashkia Lezhe</t>
  </si>
  <si>
    <t>Bashkia Libohove</t>
  </si>
  <si>
    <t>Bashkia Librazhd</t>
  </si>
  <si>
    <t>Bashkia Lushnje</t>
  </si>
  <si>
    <t>Bashkia Maliq</t>
  </si>
  <si>
    <t>Bashkia Mallakaster</t>
  </si>
  <si>
    <t>Bashkia Mat</t>
  </si>
  <si>
    <t>Bashkia Memaliaj</t>
  </si>
  <si>
    <t>Bashkia Mirdite</t>
  </si>
  <si>
    <t>Bashkia Patos</t>
  </si>
  <si>
    <t>Bashkia Peqin</t>
  </si>
  <si>
    <t xml:space="preserve">Bashkia Permet </t>
  </si>
  <si>
    <t>Bashkia Pogradec</t>
  </si>
  <si>
    <t xml:space="preserve">Bashkia Poliçan </t>
  </si>
  <si>
    <t>Bashkia Prrenjas</t>
  </si>
  <si>
    <t>Bashkia Puke</t>
  </si>
  <si>
    <t>Bashkia Pustec</t>
  </si>
  <si>
    <t>Bashkia Roskovec</t>
  </si>
  <si>
    <t>Bashkia Rrogozhine</t>
  </si>
  <si>
    <t>Bashkia Sarande</t>
  </si>
  <si>
    <t>Bashkia Selenice</t>
  </si>
  <si>
    <t>Bashkia Shijak</t>
  </si>
  <si>
    <t>Bashkia Shkoder</t>
  </si>
  <si>
    <t>Bashkia Skrapar</t>
  </si>
  <si>
    <t>Bashkia Tepelene</t>
  </si>
  <si>
    <t>Bashkia Tirane</t>
  </si>
  <si>
    <t>Bashkia Tropoje</t>
  </si>
  <si>
    <t>Bashkia Ura Vajgurore</t>
  </si>
  <si>
    <t>Bashkia Vau i Dejes</t>
  </si>
  <si>
    <t>Bashkia Vlore</t>
  </si>
  <si>
    <t>Bashkia Vore</t>
  </si>
  <si>
    <t>TOTAL</t>
  </si>
  <si>
    <t>Shënim:</t>
  </si>
  <si>
    <t xml:space="preserve">Bashkia Krujë ka zbritur vlerën e detyrimit deri në dhjetor 2015 pasi kishte përfshirë gabimisht dhe totalin e detyrimit të krijuar në vitin 2016 në vlerën 954,000 lekë </t>
  </si>
  <si>
    <t>Bashkia Librazhd ka rritur detyrimin e krijuar deri në qershor 2017, për arsye të investimeve afatshkurtra për të cilat pritet likuidimi brenda vitit 2017</t>
  </si>
  <si>
    <t xml:space="preserve">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</si>
</sst>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theme="0" tint="-0.34998626667073579"/>
      </left>
      <right style="double">
        <color indexed="64"/>
      </right>
      <top style="thin">
        <color theme="0" tint="-0.3499862666707357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/>
    <xf numFmtId="3" fontId="7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6" xfId="0" applyNumberFormat="1" applyFont="1" applyBorder="1"/>
    <xf numFmtId="3" fontId="6" fillId="0" borderId="9" xfId="0" applyNumberFormat="1" applyFont="1" applyBorder="1"/>
    <xf numFmtId="3" fontId="7" fillId="0" borderId="6" xfId="0" applyNumberFormat="1" applyFont="1" applyFill="1" applyBorder="1"/>
    <xf numFmtId="3" fontId="7" fillId="3" borderId="6" xfId="0" applyNumberFormat="1" applyFont="1" applyFill="1" applyBorder="1"/>
    <xf numFmtId="3" fontId="7" fillId="0" borderId="0" xfId="0" applyNumberFormat="1" applyFont="1" applyBorder="1"/>
    <xf numFmtId="3" fontId="6" fillId="0" borderId="10" xfId="0" applyNumberFormat="1" applyFont="1" applyBorder="1"/>
    <xf numFmtId="3" fontId="6" fillId="0" borderId="6" xfId="0" applyNumberFormat="1" applyFont="1" applyFill="1" applyBorder="1"/>
    <xf numFmtId="3" fontId="0" fillId="0" borderId="0" xfId="0" applyNumberFormat="1"/>
    <xf numFmtId="3" fontId="6" fillId="3" borderId="6" xfId="0" applyNumberFormat="1" applyFont="1" applyFill="1" applyBorder="1"/>
    <xf numFmtId="3" fontId="7" fillId="0" borderId="6" xfId="0" applyNumberFormat="1" applyFont="1" applyFill="1" applyBorder="1" applyAlignment="1">
      <alignment horizontal="right" wrapText="1"/>
    </xf>
    <xf numFmtId="0" fontId="6" fillId="2" borderId="11" xfId="0" applyFont="1" applyFill="1" applyBorder="1"/>
    <xf numFmtId="3" fontId="7" fillId="0" borderId="12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0" fontId="0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Fill="1" applyBorder="1"/>
    <xf numFmtId="0" fontId="11" fillId="0" borderId="0" xfId="0" applyFont="1" applyAlignment="1">
      <alignment horizontal="left" wrapText="1"/>
    </xf>
    <xf numFmtId="2" fontId="2" fillId="0" borderId="3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zoomScale="110" zoomScaleNormal="110" workbookViewId="0">
      <selection activeCell="H13" sqref="H13"/>
    </sheetView>
  </sheetViews>
  <sheetFormatPr defaultRowHeight="15"/>
  <cols>
    <col min="1" max="1" width="4.140625" customWidth="1"/>
    <col min="2" max="2" width="23.140625" customWidth="1"/>
    <col min="3" max="3" width="17.140625" customWidth="1"/>
    <col min="4" max="4" width="18.140625" customWidth="1"/>
    <col min="5" max="5" width="16.7109375" customWidth="1"/>
    <col min="6" max="6" width="17.5703125" customWidth="1"/>
    <col min="7" max="7" width="11.28515625" customWidth="1"/>
    <col min="8" max="8" width="13.85546875" customWidth="1"/>
  </cols>
  <sheetData>
    <row r="1" spans="1:8" ht="18.75">
      <c r="B1" s="1" t="s">
        <v>0</v>
      </c>
      <c r="C1" s="1"/>
      <c r="D1" s="1"/>
      <c r="E1" s="1"/>
    </row>
    <row r="2" spans="1:8" ht="15.75" thickBot="1">
      <c r="B2" s="2"/>
      <c r="C2" s="2"/>
      <c r="D2" s="2"/>
      <c r="E2" s="2"/>
      <c r="F2" s="3" t="s">
        <v>1</v>
      </c>
    </row>
    <row r="3" spans="1:8" ht="64.5" thickTop="1" thickBot="1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8" ht="16.5" thickTop="1">
      <c r="A4" s="8">
        <v>1</v>
      </c>
      <c r="B4" s="9" t="s">
        <v>8</v>
      </c>
      <c r="C4" s="10">
        <v>23847466</v>
      </c>
      <c r="D4" s="11">
        <f>10081060</f>
        <v>10081060</v>
      </c>
      <c r="E4" s="11">
        <v>7105560</v>
      </c>
      <c r="F4" s="12">
        <f>(C4+D4)-E4</f>
        <v>26822966</v>
      </c>
    </row>
    <row r="5" spans="1:8" ht="15.75">
      <c r="A5" s="8">
        <v>2</v>
      </c>
      <c r="B5" s="9" t="s">
        <v>9</v>
      </c>
      <c r="C5" s="10">
        <v>14856589</v>
      </c>
      <c r="D5" s="13">
        <v>60970891</v>
      </c>
      <c r="E5" s="13">
        <v>67539830</v>
      </c>
      <c r="F5" s="14">
        <f>(C5+D5)-E5</f>
        <v>8287650</v>
      </c>
    </row>
    <row r="6" spans="1:8" ht="15.75">
      <c r="A6" s="8">
        <v>3</v>
      </c>
      <c r="B6" s="9" t="s">
        <v>10</v>
      </c>
      <c r="C6" s="10">
        <v>141054794</v>
      </c>
      <c r="D6" s="13">
        <f>194272441-44978983</f>
        <v>149293458</v>
      </c>
      <c r="E6" s="13">
        <v>161517382</v>
      </c>
      <c r="F6" s="14">
        <f>(C6+D6)-E6</f>
        <v>128830870</v>
      </c>
    </row>
    <row r="7" spans="1:8" ht="15.75">
      <c r="A7" s="8">
        <v>4</v>
      </c>
      <c r="B7" s="9" t="s">
        <v>11</v>
      </c>
      <c r="C7" s="10">
        <v>142714433</v>
      </c>
      <c r="D7" s="13">
        <v>10028384</v>
      </c>
      <c r="E7" s="13">
        <v>67969910</v>
      </c>
      <c r="F7" s="14">
        <f>(C7+D7)-E7</f>
        <v>84772907</v>
      </c>
    </row>
    <row r="8" spans="1:8" ht="15.75">
      <c r="A8" s="8">
        <v>5</v>
      </c>
      <c r="B8" s="9" t="s">
        <v>12</v>
      </c>
      <c r="C8" s="15">
        <v>9264807</v>
      </c>
      <c r="D8" s="13">
        <v>188261894</v>
      </c>
      <c r="E8" s="13">
        <v>184370083</v>
      </c>
      <c r="F8" s="14">
        <f>(C8+D8)-E8</f>
        <v>13156618</v>
      </c>
      <c r="H8" s="32"/>
    </row>
    <row r="9" spans="1:8" ht="15.75">
      <c r="A9" s="8">
        <v>6</v>
      </c>
      <c r="B9" s="9" t="s">
        <v>13</v>
      </c>
      <c r="C9" s="15">
        <v>79393440</v>
      </c>
      <c r="D9" s="13">
        <v>1882194</v>
      </c>
      <c r="E9" s="13">
        <v>6438433</v>
      </c>
      <c r="F9" s="14">
        <f t="shared" ref="F9:F60" si="0">(C9+D9)-E9</f>
        <v>74837201</v>
      </c>
    </row>
    <row r="10" spans="1:8" ht="15.75">
      <c r="A10" s="8">
        <v>7</v>
      </c>
      <c r="B10" s="9" t="s">
        <v>14</v>
      </c>
      <c r="C10" s="15">
        <v>194025575</v>
      </c>
      <c r="D10" s="13">
        <f>365538833-82341412</f>
        <v>283197421</v>
      </c>
      <c r="E10" s="13">
        <v>229294116</v>
      </c>
      <c r="F10" s="14">
        <f t="shared" si="0"/>
        <v>247928880</v>
      </c>
    </row>
    <row r="11" spans="1:8" ht="15.75">
      <c r="A11" s="8">
        <v>8</v>
      </c>
      <c r="B11" s="9" t="s">
        <v>15</v>
      </c>
      <c r="C11" s="15">
        <v>107043444</v>
      </c>
      <c r="D11" s="13">
        <v>52111757</v>
      </c>
      <c r="E11" s="13">
        <v>107889222</v>
      </c>
      <c r="F11" s="14">
        <f t="shared" si="0"/>
        <v>51265979</v>
      </c>
    </row>
    <row r="12" spans="1:8" ht="15.75">
      <c r="A12" s="8">
        <v>9</v>
      </c>
      <c r="B12" s="9" t="s">
        <v>16</v>
      </c>
      <c r="C12" s="15">
        <v>13371028</v>
      </c>
      <c r="D12" s="13">
        <v>0</v>
      </c>
      <c r="E12" s="13">
        <v>13371028</v>
      </c>
      <c r="F12" s="14">
        <f t="shared" si="0"/>
        <v>0</v>
      </c>
    </row>
    <row r="13" spans="1:8" ht="15.75">
      <c r="A13" s="8">
        <v>10</v>
      </c>
      <c r="B13" s="9" t="s">
        <v>17</v>
      </c>
      <c r="C13" s="15">
        <v>457819638</v>
      </c>
      <c r="D13" s="13">
        <f>44553642-32719347</f>
        <v>11834295</v>
      </c>
      <c r="E13" s="13">
        <v>6323262</v>
      </c>
      <c r="F13" s="14">
        <f t="shared" si="0"/>
        <v>463330671</v>
      </c>
    </row>
    <row r="14" spans="1:8" ht="15.75">
      <c r="A14" s="8">
        <v>11</v>
      </c>
      <c r="B14" s="9" t="s">
        <v>18</v>
      </c>
      <c r="C14" s="15">
        <v>183226749</v>
      </c>
      <c r="D14" s="13">
        <f>331445465-46038318</f>
        <v>285407147</v>
      </c>
      <c r="E14" s="13">
        <v>327721810</v>
      </c>
      <c r="F14" s="14">
        <f t="shared" si="0"/>
        <v>140912086</v>
      </c>
    </row>
    <row r="15" spans="1:8" ht="15.75">
      <c r="A15" s="8">
        <v>12</v>
      </c>
      <c r="B15" s="9" t="s">
        <v>19</v>
      </c>
      <c r="C15" s="15">
        <v>362294741</v>
      </c>
      <c r="D15" s="13">
        <v>11172016</v>
      </c>
      <c r="E15" s="13">
        <v>107348382</v>
      </c>
      <c r="F15" s="14">
        <f t="shared" si="0"/>
        <v>266118375</v>
      </c>
    </row>
    <row r="16" spans="1:8" ht="15.75">
      <c r="A16" s="8">
        <v>13</v>
      </c>
      <c r="B16" s="9" t="s">
        <v>20</v>
      </c>
      <c r="C16" s="15">
        <v>24677293</v>
      </c>
      <c r="D16" s="13">
        <f>149145332</f>
        <v>149145332</v>
      </c>
      <c r="E16" s="13">
        <v>161227235</v>
      </c>
      <c r="F16" s="14">
        <f t="shared" si="0"/>
        <v>12595390</v>
      </c>
    </row>
    <row r="17" spans="1:8" ht="15.75">
      <c r="A17" s="8">
        <v>14</v>
      </c>
      <c r="B17" s="9" t="s">
        <v>21</v>
      </c>
      <c r="C17" s="16">
        <v>10226633</v>
      </c>
      <c r="D17" s="13">
        <v>210176</v>
      </c>
      <c r="E17" s="13">
        <v>5748621</v>
      </c>
      <c r="F17" s="14">
        <f t="shared" si="0"/>
        <v>4688188</v>
      </c>
    </row>
    <row r="18" spans="1:8" ht="15.75">
      <c r="A18" s="8">
        <v>15</v>
      </c>
      <c r="B18" s="9" t="s">
        <v>22</v>
      </c>
      <c r="C18" s="10">
        <v>35391669</v>
      </c>
      <c r="D18" s="17">
        <f>141026357-70000000</f>
        <v>71026357</v>
      </c>
      <c r="E18" s="17">
        <v>102192205</v>
      </c>
      <c r="F18" s="18">
        <f t="shared" si="0"/>
        <v>4225821</v>
      </c>
    </row>
    <row r="19" spans="1:8" ht="15.75">
      <c r="A19" s="8">
        <v>16</v>
      </c>
      <c r="B19" s="9" t="s">
        <v>23</v>
      </c>
      <c r="C19" s="15">
        <v>118000000</v>
      </c>
      <c r="D19" s="13">
        <v>0</v>
      </c>
      <c r="E19" s="13">
        <v>70000000</v>
      </c>
      <c r="F19" s="14">
        <f t="shared" si="0"/>
        <v>48000000</v>
      </c>
    </row>
    <row r="20" spans="1:8" ht="15.75">
      <c r="A20" s="8">
        <v>17</v>
      </c>
      <c r="B20" s="9" t="s">
        <v>24</v>
      </c>
      <c r="C20" s="15">
        <v>13084106</v>
      </c>
      <c r="D20" s="13">
        <v>4757379</v>
      </c>
      <c r="E20" s="13">
        <v>11350734</v>
      </c>
      <c r="F20" s="14">
        <f t="shared" si="0"/>
        <v>6490751</v>
      </c>
    </row>
    <row r="21" spans="1:8" ht="15.75">
      <c r="A21" s="8">
        <v>18</v>
      </c>
      <c r="B21" s="9" t="s">
        <v>25</v>
      </c>
      <c r="C21" s="15">
        <v>8540000</v>
      </c>
      <c r="D21" s="13">
        <f>15903061-8562461</f>
        <v>7340600</v>
      </c>
      <c r="E21" s="13">
        <v>9573070</v>
      </c>
      <c r="F21" s="14">
        <f t="shared" si="0"/>
        <v>6307530</v>
      </c>
    </row>
    <row r="22" spans="1:8" ht="15.75">
      <c r="A22" s="8">
        <v>19</v>
      </c>
      <c r="B22" s="9" t="s">
        <v>26</v>
      </c>
      <c r="C22" s="15">
        <v>237143249</v>
      </c>
      <c r="D22" s="13">
        <v>273213520</v>
      </c>
      <c r="E22" s="13">
        <v>360497944</v>
      </c>
      <c r="F22" s="14">
        <f t="shared" si="0"/>
        <v>149858825</v>
      </c>
    </row>
    <row r="23" spans="1:8" ht="15.75">
      <c r="A23" s="8">
        <v>20</v>
      </c>
      <c r="B23" s="9" t="s">
        <v>27</v>
      </c>
      <c r="C23" s="15">
        <v>279157417</v>
      </c>
      <c r="D23" s="19">
        <v>664741746.79999995</v>
      </c>
      <c r="E23" s="19">
        <v>773891633.79999995</v>
      </c>
      <c r="F23" s="14">
        <f t="shared" si="0"/>
        <v>170007530</v>
      </c>
      <c r="H23" s="20"/>
    </row>
    <row r="24" spans="1:8" ht="15.75">
      <c r="A24" s="8">
        <v>21</v>
      </c>
      <c r="B24" s="9" t="s">
        <v>28</v>
      </c>
      <c r="C24" s="15">
        <v>3002139</v>
      </c>
      <c r="D24" s="21">
        <v>0</v>
      </c>
      <c r="E24" s="13">
        <v>2494601</v>
      </c>
      <c r="F24" s="14">
        <f t="shared" si="0"/>
        <v>507538</v>
      </c>
    </row>
    <row r="25" spans="1:8" ht="15.75">
      <c r="A25" s="8">
        <v>22</v>
      </c>
      <c r="B25" s="9" t="s">
        <v>29</v>
      </c>
      <c r="C25" s="15">
        <v>68946416</v>
      </c>
      <c r="D25" s="21">
        <v>17771760</v>
      </c>
      <c r="E25" s="13">
        <v>23163570</v>
      </c>
      <c r="F25" s="14">
        <f t="shared" si="0"/>
        <v>63554606</v>
      </c>
    </row>
    <row r="26" spans="1:8" ht="15.75">
      <c r="A26" s="8">
        <v>23</v>
      </c>
      <c r="B26" s="9" t="s">
        <v>30</v>
      </c>
      <c r="C26" s="10">
        <v>2066904</v>
      </c>
      <c r="D26" s="21">
        <v>23245577</v>
      </c>
      <c r="E26" s="13">
        <v>2328311</v>
      </c>
      <c r="F26" s="14">
        <f t="shared" si="0"/>
        <v>22984170</v>
      </c>
    </row>
    <row r="27" spans="1:8" ht="15.75">
      <c r="A27" s="8">
        <v>24</v>
      </c>
      <c r="B27" s="9" t="s">
        <v>31</v>
      </c>
      <c r="C27" s="22">
        <v>60446245</v>
      </c>
      <c r="D27" s="21">
        <v>32855704</v>
      </c>
      <c r="E27" s="13">
        <v>6279068</v>
      </c>
      <c r="F27" s="14">
        <f t="shared" si="0"/>
        <v>87022881</v>
      </c>
      <c r="H27" s="20"/>
    </row>
    <row r="28" spans="1:8" ht="15.75">
      <c r="A28" s="8">
        <v>25</v>
      </c>
      <c r="B28" s="9" t="s">
        <v>32</v>
      </c>
      <c r="C28" s="22">
        <v>112133208</v>
      </c>
      <c r="D28" s="21">
        <v>65571588</v>
      </c>
      <c r="E28" s="13">
        <v>163840680</v>
      </c>
      <c r="F28" s="14">
        <f t="shared" si="0"/>
        <v>13864116</v>
      </c>
    </row>
    <row r="29" spans="1:8" ht="15.75">
      <c r="A29" s="8">
        <v>34</v>
      </c>
      <c r="B29" s="9" t="s">
        <v>33</v>
      </c>
      <c r="C29" s="10">
        <v>67984947</v>
      </c>
      <c r="D29" s="21">
        <v>13084262</v>
      </c>
      <c r="E29" s="13">
        <v>22231008</v>
      </c>
      <c r="F29" s="14">
        <f t="shared" si="0"/>
        <v>58838201</v>
      </c>
    </row>
    <row r="30" spans="1:8" ht="15.75">
      <c r="A30" s="8">
        <v>26</v>
      </c>
      <c r="B30" s="9" t="s">
        <v>34</v>
      </c>
      <c r="C30" s="10">
        <v>133507994</v>
      </c>
      <c r="D30" s="21">
        <v>2918138</v>
      </c>
      <c r="E30" s="13">
        <v>33171713</v>
      </c>
      <c r="F30" s="14">
        <f t="shared" si="0"/>
        <v>103254419</v>
      </c>
    </row>
    <row r="31" spans="1:8" ht="15.75">
      <c r="A31" s="8">
        <v>27</v>
      </c>
      <c r="B31" s="9" t="s">
        <v>35</v>
      </c>
      <c r="C31" s="10">
        <v>47202617</v>
      </c>
      <c r="D31" s="21">
        <v>81859592</v>
      </c>
      <c r="E31" s="13">
        <v>97610199</v>
      </c>
      <c r="F31" s="14">
        <f t="shared" si="0"/>
        <v>31452010</v>
      </c>
    </row>
    <row r="32" spans="1:8" ht="15.75">
      <c r="A32" s="8">
        <v>28</v>
      </c>
      <c r="B32" s="9" t="s">
        <v>36</v>
      </c>
      <c r="C32" s="10">
        <v>237440261</v>
      </c>
      <c r="D32" s="21">
        <v>0</v>
      </c>
      <c r="E32" s="13">
        <v>112671658</v>
      </c>
      <c r="F32" s="14">
        <f t="shared" si="0"/>
        <v>124768603</v>
      </c>
    </row>
    <row r="33" spans="1:6" ht="15.75">
      <c r="A33" s="8">
        <v>29</v>
      </c>
      <c r="B33" s="9" t="s">
        <v>37</v>
      </c>
      <c r="C33" s="15">
        <v>27818908</v>
      </c>
      <c r="D33" s="21">
        <v>13132108.560000001</v>
      </c>
      <c r="E33" s="13">
        <v>31167127</v>
      </c>
      <c r="F33" s="14">
        <f t="shared" si="0"/>
        <v>9783889.5600000024</v>
      </c>
    </row>
    <row r="34" spans="1:6" ht="15.75">
      <c r="A34" s="8">
        <v>30</v>
      </c>
      <c r="B34" s="9" t="s">
        <v>38</v>
      </c>
      <c r="C34" s="19">
        <v>535781768.13</v>
      </c>
      <c r="D34" s="21">
        <f>351000895-59655899</f>
        <v>291344996</v>
      </c>
      <c r="E34" s="13">
        <v>357700984.13</v>
      </c>
      <c r="F34" s="14">
        <f t="shared" si="0"/>
        <v>469425780</v>
      </c>
    </row>
    <row r="35" spans="1:6" ht="15.75">
      <c r="A35" s="8">
        <v>31</v>
      </c>
      <c r="B35" s="9" t="s">
        <v>39</v>
      </c>
      <c r="C35" s="10">
        <v>12515650</v>
      </c>
      <c r="D35" s="21">
        <v>0</v>
      </c>
      <c r="E35" s="13">
        <v>900000</v>
      </c>
      <c r="F35" s="14">
        <f t="shared" si="0"/>
        <v>11615650</v>
      </c>
    </row>
    <row r="36" spans="1:6" ht="15.75">
      <c r="A36" s="8">
        <v>32</v>
      </c>
      <c r="B36" s="9" t="s">
        <v>40</v>
      </c>
      <c r="C36" s="10">
        <v>57337180</v>
      </c>
      <c r="D36" s="21">
        <f>781176966-188428986</f>
        <v>592747980</v>
      </c>
      <c r="E36" s="13">
        <v>439425129</v>
      </c>
      <c r="F36" s="14">
        <f t="shared" si="0"/>
        <v>210660031</v>
      </c>
    </row>
    <row r="37" spans="1:6" ht="15.75">
      <c r="A37" s="8">
        <v>33</v>
      </c>
      <c r="B37" s="9" t="s">
        <v>41</v>
      </c>
      <c r="C37" s="10">
        <v>350323911</v>
      </c>
      <c r="D37" s="21">
        <v>23327619</v>
      </c>
      <c r="E37" s="13">
        <v>192822584</v>
      </c>
      <c r="F37" s="14">
        <f t="shared" si="0"/>
        <v>180828946</v>
      </c>
    </row>
    <row r="38" spans="1:6" ht="15.75">
      <c r="A38" s="8">
        <v>35</v>
      </c>
      <c r="B38" s="9" t="s">
        <v>42</v>
      </c>
      <c r="C38" s="10">
        <v>86089607</v>
      </c>
      <c r="D38" s="21">
        <f>405687655-175440317</f>
        <v>230247338</v>
      </c>
      <c r="E38" s="13">
        <v>276415555</v>
      </c>
      <c r="F38" s="14">
        <f t="shared" si="0"/>
        <v>39921390</v>
      </c>
    </row>
    <row r="39" spans="1:6" ht="15.75">
      <c r="A39" s="8">
        <v>36</v>
      </c>
      <c r="B39" s="9" t="s">
        <v>43</v>
      </c>
      <c r="C39" s="10">
        <v>373725617</v>
      </c>
      <c r="D39" s="21">
        <v>1127031</v>
      </c>
      <c r="E39" s="13">
        <v>247212092</v>
      </c>
      <c r="F39" s="14">
        <f t="shared" si="0"/>
        <v>127640556</v>
      </c>
    </row>
    <row r="40" spans="1:6" ht="15.75">
      <c r="A40" s="8">
        <v>37</v>
      </c>
      <c r="B40" s="9" t="s">
        <v>44</v>
      </c>
      <c r="C40" s="10">
        <v>40850004</v>
      </c>
      <c r="D40" s="21">
        <v>34333794</v>
      </c>
      <c r="E40" s="13">
        <v>50017285</v>
      </c>
      <c r="F40" s="14">
        <f t="shared" si="0"/>
        <v>25166513</v>
      </c>
    </row>
    <row r="41" spans="1:6" ht="15.75">
      <c r="A41" s="8">
        <v>38</v>
      </c>
      <c r="B41" s="9" t="s">
        <v>45</v>
      </c>
      <c r="C41" s="10">
        <v>40491000</v>
      </c>
      <c r="D41" s="21">
        <v>328000</v>
      </c>
      <c r="E41" s="13">
        <v>5077000</v>
      </c>
      <c r="F41" s="14">
        <f t="shared" si="0"/>
        <v>35742000</v>
      </c>
    </row>
    <row r="42" spans="1:6" ht="15.75">
      <c r="A42" s="8">
        <v>39</v>
      </c>
      <c r="B42" s="9" t="s">
        <v>46</v>
      </c>
      <c r="C42" s="10">
        <v>49037808</v>
      </c>
      <c r="D42" s="21">
        <v>37688516</v>
      </c>
      <c r="E42" s="13">
        <v>40161984</v>
      </c>
      <c r="F42" s="14">
        <f t="shared" si="0"/>
        <v>46564340</v>
      </c>
    </row>
    <row r="43" spans="1:6" ht="15.75">
      <c r="A43" s="8">
        <v>40</v>
      </c>
      <c r="B43" s="9" t="s">
        <v>47</v>
      </c>
      <c r="C43" s="10">
        <v>5354520</v>
      </c>
      <c r="D43" s="21">
        <f>15942532-4437130</f>
        <v>11505402</v>
      </c>
      <c r="E43" s="13">
        <v>15548313</v>
      </c>
      <c r="F43" s="14">
        <f t="shared" si="0"/>
        <v>1311609</v>
      </c>
    </row>
    <row r="44" spans="1:6" ht="15.75">
      <c r="A44" s="8">
        <v>41</v>
      </c>
      <c r="B44" s="9" t="s">
        <v>48</v>
      </c>
      <c r="C44" s="22">
        <v>39658318</v>
      </c>
      <c r="D44" s="21">
        <v>2205000</v>
      </c>
      <c r="E44" s="13">
        <v>10779195</v>
      </c>
      <c r="F44" s="14">
        <f t="shared" si="0"/>
        <v>31084123</v>
      </c>
    </row>
    <row r="45" spans="1:6" ht="15.75">
      <c r="A45" s="8">
        <v>42</v>
      </c>
      <c r="B45" s="9" t="s">
        <v>49</v>
      </c>
      <c r="C45" s="10">
        <v>21751948</v>
      </c>
      <c r="D45" s="21">
        <v>58818</v>
      </c>
      <c r="E45" s="13">
        <v>256205</v>
      </c>
      <c r="F45" s="14">
        <f t="shared" si="0"/>
        <v>21554561</v>
      </c>
    </row>
    <row r="46" spans="1:6" ht="15.75">
      <c r="A46" s="8">
        <v>43</v>
      </c>
      <c r="B46" s="9" t="s">
        <v>50</v>
      </c>
      <c r="C46" s="22">
        <v>378896144</v>
      </c>
      <c r="D46" s="21">
        <v>149130093</v>
      </c>
      <c r="E46" s="13">
        <v>84239700</v>
      </c>
      <c r="F46" s="14">
        <f t="shared" si="0"/>
        <v>443786537</v>
      </c>
    </row>
    <row r="47" spans="1:6" ht="15.75">
      <c r="A47" s="8">
        <v>44</v>
      </c>
      <c r="B47" s="9" t="s">
        <v>51</v>
      </c>
      <c r="C47" s="10">
        <v>10949866</v>
      </c>
      <c r="D47" s="21">
        <v>1157594</v>
      </c>
      <c r="E47" s="13">
        <v>325000</v>
      </c>
      <c r="F47" s="14">
        <f t="shared" si="0"/>
        <v>11782460</v>
      </c>
    </row>
    <row r="48" spans="1:6" ht="15.75">
      <c r="A48" s="8">
        <v>45</v>
      </c>
      <c r="B48" s="9" t="s">
        <v>52</v>
      </c>
      <c r="C48" s="10">
        <v>41109243</v>
      </c>
      <c r="D48" s="21">
        <f>76025124-32089920</f>
        <v>43935204</v>
      </c>
      <c r="E48" s="13">
        <v>74685911</v>
      </c>
      <c r="F48" s="14">
        <f t="shared" si="0"/>
        <v>10358536</v>
      </c>
    </row>
    <row r="49" spans="1:6" ht="15.75">
      <c r="A49" s="8">
        <v>46</v>
      </c>
      <c r="B49" s="9" t="s">
        <v>53</v>
      </c>
      <c r="C49" s="22">
        <v>43967170</v>
      </c>
      <c r="D49" s="21">
        <v>2798370</v>
      </c>
      <c r="E49" s="13">
        <v>4707821</v>
      </c>
      <c r="F49" s="14">
        <f t="shared" si="0"/>
        <v>42057719</v>
      </c>
    </row>
    <row r="50" spans="1:6" ht="15.75">
      <c r="A50" s="8">
        <v>47</v>
      </c>
      <c r="B50" s="9" t="s">
        <v>54</v>
      </c>
      <c r="C50" s="10">
        <v>3048328</v>
      </c>
      <c r="D50" s="21">
        <v>211404</v>
      </c>
      <c r="E50" s="13">
        <v>209800</v>
      </c>
      <c r="F50" s="14">
        <f t="shared" si="0"/>
        <v>3049932</v>
      </c>
    </row>
    <row r="51" spans="1:6" ht="15.75">
      <c r="A51" s="8">
        <v>48</v>
      </c>
      <c r="B51" s="9" t="s">
        <v>55</v>
      </c>
      <c r="C51" s="10">
        <v>37732717</v>
      </c>
      <c r="D51" s="21">
        <v>8398878</v>
      </c>
      <c r="E51" s="13">
        <v>31683773</v>
      </c>
      <c r="F51" s="14">
        <f t="shared" si="0"/>
        <v>14447822</v>
      </c>
    </row>
    <row r="52" spans="1:6" ht="15.75">
      <c r="A52" s="8">
        <v>49</v>
      </c>
      <c r="B52" s="9" t="s">
        <v>56</v>
      </c>
      <c r="C52" s="22">
        <v>20959838</v>
      </c>
      <c r="D52" s="21">
        <v>43458428</v>
      </c>
      <c r="E52" s="13">
        <v>36167207</v>
      </c>
      <c r="F52" s="14">
        <f t="shared" si="0"/>
        <v>28251059</v>
      </c>
    </row>
    <row r="53" spans="1:6" ht="15.75">
      <c r="A53" s="8">
        <v>50</v>
      </c>
      <c r="B53" s="9" t="s">
        <v>57</v>
      </c>
      <c r="C53" s="15">
        <v>84058153</v>
      </c>
      <c r="D53" s="21">
        <v>101338</v>
      </c>
      <c r="E53" s="13">
        <v>10650353</v>
      </c>
      <c r="F53" s="14">
        <f t="shared" si="0"/>
        <v>73509138</v>
      </c>
    </row>
    <row r="54" spans="1:6" ht="15.75">
      <c r="A54" s="8">
        <v>51</v>
      </c>
      <c r="B54" s="9" t="s">
        <v>58</v>
      </c>
      <c r="C54" s="15">
        <v>123638122</v>
      </c>
      <c r="D54" s="21">
        <f>449255338-60907032</f>
        <v>388348306</v>
      </c>
      <c r="E54" s="13">
        <v>193850357</v>
      </c>
      <c r="F54" s="14">
        <f t="shared" si="0"/>
        <v>318136071</v>
      </c>
    </row>
    <row r="55" spans="1:6" ht="15.75">
      <c r="A55" s="8">
        <v>52</v>
      </c>
      <c r="B55" s="9" t="s">
        <v>59</v>
      </c>
      <c r="C55" s="22">
        <v>11040995</v>
      </c>
      <c r="D55" s="21">
        <v>0</v>
      </c>
      <c r="E55" s="13">
        <v>798281</v>
      </c>
      <c r="F55" s="14">
        <f t="shared" si="0"/>
        <v>10242714</v>
      </c>
    </row>
    <row r="56" spans="1:6" ht="15.75">
      <c r="A56" s="8">
        <v>53</v>
      </c>
      <c r="B56" s="9" t="s">
        <v>60</v>
      </c>
      <c r="C56" s="15">
        <v>213523930.87</v>
      </c>
      <c r="D56" s="21">
        <v>2910886</v>
      </c>
      <c r="E56" s="13">
        <v>134243606</v>
      </c>
      <c r="F56" s="14">
        <f t="shared" si="0"/>
        <v>82191210.870000005</v>
      </c>
    </row>
    <row r="57" spans="1:6" ht="15.75">
      <c r="A57" s="8">
        <v>54</v>
      </c>
      <c r="B57" s="9" t="s">
        <v>61</v>
      </c>
      <c r="C57" s="15">
        <v>78386795</v>
      </c>
      <c r="D57" s="21">
        <v>15716020</v>
      </c>
      <c r="E57" s="13">
        <v>19640967</v>
      </c>
      <c r="F57" s="14">
        <f t="shared" si="0"/>
        <v>74461848</v>
      </c>
    </row>
    <row r="58" spans="1:6" ht="15.75">
      <c r="A58" s="8">
        <v>55</v>
      </c>
      <c r="B58" s="9" t="s">
        <v>62</v>
      </c>
      <c r="C58" s="19">
        <v>21421780</v>
      </c>
      <c r="D58" s="21">
        <v>17234194</v>
      </c>
      <c r="E58" s="13">
        <v>18430074</v>
      </c>
      <c r="F58" s="14">
        <f t="shared" si="0"/>
        <v>20225900</v>
      </c>
    </row>
    <row r="59" spans="1:6" ht="15.75">
      <c r="A59" s="8">
        <v>56</v>
      </c>
      <c r="B59" s="9" t="s">
        <v>63</v>
      </c>
      <c r="C59" s="19">
        <v>5504207307</v>
      </c>
      <c r="D59" s="21">
        <v>3715878126</v>
      </c>
      <c r="E59" s="13">
        <v>5544793788</v>
      </c>
      <c r="F59" s="14">
        <f t="shared" si="0"/>
        <v>3675291645</v>
      </c>
    </row>
    <row r="60" spans="1:6" ht="15.75">
      <c r="A60" s="8">
        <v>57</v>
      </c>
      <c r="B60" s="9" t="s">
        <v>64</v>
      </c>
      <c r="C60" s="15">
        <v>88066695</v>
      </c>
      <c r="D60" s="21">
        <v>20144155</v>
      </c>
      <c r="E60" s="13">
        <v>35690549</v>
      </c>
      <c r="F60" s="14">
        <f t="shared" si="0"/>
        <v>72520301</v>
      </c>
    </row>
    <row r="61" spans="1:6" ht="15.75">
      <c r="A61" s="8">
        <v>58</v>
      </c>
      <c r="B61" s="9" t="s">
        <v>65</v>
      </c>
      <c r="C61" s="15">
        <v>33061371</v>
      </c>
      <c r="D61" s="13">
        <v>310423513</v>
      </c>
      <c r="E61" s="13">
        <v>325681434</v>
      </c>
      <c r="F61" s="14">
        <v>17803450</v>
      </c>
    </row>
    <row r="62" spans="1:6" ht="15.75">
      <c r="A62" s="8">
        <v>59</v>
      </c>
      <c r="B62" s="9" t="s">
        <v>66</v>
      </c>
      <c r="C62" s="10">
        <v>10466703</v>
      </c>
      <c r="D62" s="13">
        <v>4835231</v>
      </c>
      <c r="E62" s="13">
        <v>1057930</v>
      </c>
      <c r="F62" s="14">
        <f>(C62+D62)-E62</f>
        <v>14244004</v>
      </c>
    </row>
    <row r="63" spans="1:6" ht="15.75">
      <c r="A63" s="8">
        <v>60</v>
      </c>
      <c r="B63" s="9" t="s">
        <v>67</v>
      </c>
      <c r="C63" s="10">
        <v>190522095</v>
      </c>
      <c r="D63" s="13">
        <v>1056244724</v>
      </c>
      <c r="E63" s="13">
        <v>793961388</v>
      </c>
      <c r="F63" s="14">
        <f>(C63+D63)-E63</f>
        <v>452805431</v>
      </c>
    </row>
    <row r="64" spans="1:6" ht="16.5" thickBot="1">
      <c r="A64" s="8">
        <v>61</v>
      </c>
      <c r="B64" s="23" t="s">
        <v>68</v>
      </c>
      <c r="C64" s="24">
        <v>82726411</v>
      </c>
      <c r="D64" s="25">
        <v>95819398</v>
      </c>
      <c r="E64" s="25">
        <v>5385960</v>
      </c>
      <c r="F64" s="26">
        <f>(C64+D64)-E64</f>
        <v>173159849</v>
      </c>
    </row>
    <row r="65" spans="1:6" ht="20.25" thickTop="1" thickBot="1">
      <c r="A65" s="34" t="s">
        <v>69</v>
      </c>
      <c r="B65" s="35"/>
      <c r="C65" s="27">
        <f>SUM(C4:C64)</f>
        <v>11806383705</v>
      </c>
      <c r="D65" s="27">
        <f>SUM(D4:D64)</f>
        <v>9586774713.3600006</v>
      </c>
      <c r="E65" s="27">
        <f>SUM(E4:E64)</f>
        <v>12228848620.93</v>
      </c>
      <c r="F65" s="28">
        <f>SUM(F4:F64)</f>
        <v>9164309797.4300003</v>
      </c>
    </row>
    <row r="66" spans="1:6" ht="8.25" customHeight="1" thickTop="1"/>
    <row r="67" spans="1:6" ht="21" customHeight="1">
      <c r="A67" s="36" t="s">
        <v>70</v>
      </c>
      <c r="B67" s="36"/>
      <c r="C67" s="29"/>
      <c r="D67" s="29"/>
      <c r="E67" s="29"/>
      <c r="F67" s="29"/>
    </row>
    <row r="68" spans="1:6" ht="35.25" customHeight="1">
      <c r="A68" s="30">
        <v>1</v>
      </c>
      <c r="B68" s="37" t="s">
        <v>71</v>
      </c>
      <c r="C68" s="37"/>
      <c r="D68" s="37"/>
      <c r="E68" s="37"/>
      <c r="F68" s="37"/>
    </row>
    <row r="69" spans="1:6" ht="31.5" customHeight="1">
      <c r="A69" s="31">
        <v>2</v>
      </c>
      <c r="B69" s="33" t="s">
        <v>72</v>
      </c>
      <c r="C69" s="33"/>
      <c r="D69" s="33"/>
      <c r="E69" s="33"/>
      <c r="F69" s="33"/>
    </row>
    <row r="70" spans="1:6" ht="45.75" customHeight="1">
      <c r="A70" s="31"/>
      <c r="B70" s="33"/>
      <c r="C70" s="33"/>
      <c r="D70" s="33"/>
      <c r="E70" s="33"/>
      <c r="F70" s="33"/>
    </row>
    <row r="71" spans="1:6" ht="63" customHeight="1">
      <c r="A71" s="31"/>
      <c r="B71" s="33"/>
      <c r="C71" s="33"/>
      <c r="D71" s="33"/>
      <c r="E71" s="33"/>
      <c r="F71" s="33"/>
    </row>
    <row r="74" spans="1:6">
      <c r="C74" t="s">
        <v>73</v>
      </c>
    </row>
  </sheetData>
  <mergeCells count="6">
    <mergeCell ref="B71:F71"/>
    <mergeCell ref="A65:B65"/>
    <mergeCell ref="A67:B67"/>
    <mergeCell ref="B68:F68"/>
    <mergeCell ref="B69:F69"/>
    <mergeCell ref="B70:F7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Qershor 2017 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COM07</cp:lastModifiedBy>
  <dcterms:created xsi:type="dcterms:W3CDTF">2017-08-02T09:32:27Z</dcterms:created>
  <dcterms:modified xsi:type="dcterms:W3CDTF">2017-08-07T13:52:58Z</dcterms:modified>
</cp:coreProperties>
</file>