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19.02.2018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4" i="2"/>
  <c r="F6" i="2"/>
  <c r="F8" i="2"/>
  <c r="F9" i="2"/>
  <c r="F10" i="2"/>
  <c r="F12" i="2"/>
  <c r="F14" i="2"/>
  <c r="F15" i="2"/>
  <c r="F16" i="2"/>
  <c r="F18" i="2"/>
  <c r="F19" i="2"/>
  <c r="F20" i="2"/>
  <c r="F21" i="2"/>
  <c r="F22" i="2"/>
  <c r="F24" i="2"/>
  <c r="F25" i="2"/>
  <c r="F26" i="2"/>
  <c r="F28" i="2"/>
  <c r="F30" i="2"/>
  <c r="F31" i="2"/>
  <c r="F32" i="2"/>
  <c r="F33" i="2"/>
  <c r="F34" i="2"/>
  <c r="F36" i="2"/>
  <c r="F38" i="2"/>
  <c r="F39" i="2"/>
  <c r="F40" i="2"/>
  <c r="F41" i="2"/>
  <c r="F42" i="2"/>
  <c r="F44" i="2"/>
  <c r="F45" i="2"/>
  <c r="F46" i="2"/>
  <c r="F47" i="2"/>
  <c r="F49" i="2"/>
  <c r="F50" i="2"/>
  <c r="F51" i="2"/>
  <c r="F52" i="2"/>
  <c r="F56" i="2"/>
  <c r="F57" i="2"/>
  <c r="F58" i="2"/>
  <c r="F59" i="2"/>
  <c r="F60" i="2"/>
  <c r="F61" i="2"/>
  <c r="F2" i="2"/>
  <c r="E62" i="2"/>
  <c r="F62" i="2" s="1"/>
  <c r="E55" i="2"/>
  <c r="F55" i="2" s="1"/>
  <c r="E54" i="2"/>
  <c r="F54" i="2" s="1"/>
  <c r="E53" i="2"/>
  <c r="F53" i="2" s="1"/>
  <c r="E48" i="2"/>
  <c r="F48" i="2" s="1"/>
  <c r="E46" i="2"/>
  <c r="E43" i="2"/>
  <c r="F43" i="2" s="1"/>
  <c r="E42" i="2"/>
  <c r="E37" i="2"/>
  <c r="F37" i="2" s="1"/>
  <c r="E35" i="2"/>
  <c r="F35" i="2" s="1"/>
  <c r="E29" i="2"/>
  <c r="F29" i="2" s="1"/>
  <c r="E27" i="2"/>
  <c r="F27" i="2" s="1"/>
  <c r="E23" i="2"/>
  <c r="F23" i="2" s="1"/>
  <c r="E17" i="2"/>
  <c r="F17" i="2" s="1"/>
  <c r="E13" i="2"/>
  <c r="F13" i="2" s="1"/>
  <c r="E11" i="2"/>
  <c r="F11" i="2" s="1"/>
  <c r="E7" i="2"/>
  <c r="F7" i="2" s="1"/>
  <c r="E5" i="2"/>
  <c r="F5" i="2" s="1"/>
  <c r="E63" i="2" l="1"/>
  <c r="C63" i="2"/>
  <c r="D63" i="2"/>
  <c r="F63" i="2" l="1"/>
</calcChain>
</file>

<file path=xl/sharedStrings.xml><?xml version="1.0" encoding="utf-8"?>
<sst xmlns="http://schemas.openxmlformats.org/spreadsheetml/2006/main" count="68" uniqueCount="68">
  <si>
    <t>Nr.</t>
  </si>
  <si>
    <t>Bashkia</t>
  </si>
  <si>
    <t>Dhjetor 2015</t>
  </si>
  <si>
    <t>Bashkia Belsh</t>
  </si>
  <si>
    <t>Bashkia Berat</t>
  </si>
  <si>
    <t>Bashkia Devoll</t>
  </si>
  <si>
    <t>Bashkia Dropull</t>
  </si>
  <si>
    <t>Bashkia Elbasan</t>
  </si>
  <si>
    <t xml:space="preserve">Bashkia Fier </t>
  </si>
  <si>
    <t>Bashkia Finiq</t>
  </si>
  <si>
    <t>Bashkia Gramsh</t>
  </si>
  <si>
    <t>Bashkia Has</t>
  </si>
  <si>
    <t>Bashkia Klos</t>
  </si>
  <si>
    <t>Bashkia Konispol</t>
  </si>
  <si>
    <t>Bashkia Kurbin</t>
  </si>
  <si>
    <t>Bashkia Librazhd</t>
  </si>
  <si>
    <t>Bashkia Maliq</t>
  </si>
  <si>
    <t>Bashkia Mat</t>
  </si>
  <si>
    <t>Bashkia Memaliaj</t>
  </si>
  <si>
    <t>Bashkia Patos</t>
  </si>
  <si>
    <t>Bashkia Peqin</t>
  </si>
  <si>
    <t>Bashkia Pogradec</t>
  </si>
  <si>
    <t xml:space="preserve">Bashkia Poliçan </t>
  </si>
  <si>
    <t>Bashkia Prrenjas</t>
  </si>
  <si>
    <t>Bashkia Pustec</t>
  </si>
  <si>
    <t>Bashkia Roskovec</t>
  </si>
  <si>
    <t>Bashkia Shijak</t>
  </si>
  <si>
    <t>Bashkia Skrapar</t>
  </si>
  <si>
    <t>Bashkia Ura Vajgurore</t>
  </si>
  <si>
    <t>TOTAL</t>
  </si>
  <si>
    <t>Shlyer deri ne dhjetor 2017</t>
  </si>
  <si>
    <t>Detyrimi i mbetur</t>
  </si>
  <si>
    <t xml:space="preserve">Detyrimi Dhjetor 2017 </t>
  </si>
  <si>
    <t>Bashkia Bulqizë</t>
  </si>
  <si>
    <t>Bashkia Cërrik</t>
  </si>
  <si>
    <t>Bashkia Delvinë</t>
  </si>
  <si>
    <t>Bashkia Dibër</t>
  </si>
  <si>
    <t>Bashkia Divjakë</t>
  </si>
  <si>
    <t>Bashkia Durrës</t>
  </si>
  <si>
    <t>Bashkia Fushë-Arrëz</t>
  </si>
  <si>
    <t>Bashkia Gjirokastër</t>
  </si>
  <si>
    <t>Bashkia Himarë</t>
  </si>
  <si>
    <t>Bashkia Kamëz</t>
  </si>
  <si>
    <t>Bashkia Kavajë</t>
  </si>
  <si>
    <t>Bashkia Këlcyrë</t>
  </si>
  <si>
    <t>Bashkia Kolonjë</t>
  </si>
  <si>
    <t>Bashkia Korçë</t>
  </si>
  <si>
    <t>Bashkia Krujë</t>
  </si>
  <si>
    <t>Bashkia Kuçovë</t>
  </si>
  <si>
    <t>Bashkia Kukës</t>
  </si>
  <si>
    <t>Bashkia Lezhë</t>
  </si>
  <si>
    <t>Bashkia Libohovë</t>
  </si>
  <si>
    <t>Bashkia Lushnjë</t>
  </si>
  <si>
    <t>Bashkia Malësi e Madhe</t>
  </si>
  <si>
    <t>Bashkia Mallakastër</t>
  </si>
  <si>
    <t>Bashkia Mirditë</t>
  </si>
  <si>
    <t xml:space="preserve">Bashkia Përmet </t>
  </si>
  <si>
    <t>Bashkia Pukë</t>
  </si>
  <si>
    <t>Bashkia Rrogozhinë</t>
  </si>
  <si>
    <t>Bashkia Sarandë</t>
  </si>
  <si>
    <t>Bashkia Selenicë</t>
  </si>
  <si>
    <t>Bashkia Shkodër</t>
  </si>
  <si>
    <t>Bashkia Tepelenë</t>
  </si>
  <si>
    <t>Bashkia Tiranë</t>
  </si>
  <si>
    <t>Bashkia Tropojë</t>
  </si>
  <si>
    <t>Bashkia Vau i Dejës</t>
  </si>
  <si>
    <t>Bashkia Vlorë</t>
  </si>
  <si>
    <t>Bashkia Vorë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</si>
</sst>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" fontId="2" fillId="2" borderId="1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center"/>
    </xf>
    <xf numFmtId="3" fontId="3" fillId="0" borderId="6" xfId="0" applyNumberFormat="1" applyFont="1" applyFill="1" applyBorder="1"/>
    <xf numFmtId="3" fontId="3" fillId="0" borderId="7" xfId="0" applyNumberFormat="1" applyFont="1" applyBorder="1"/>
    <xf numFmtId="3" fontId="3" fillId="0" borderId="2" xfId="0" applyNumberFormat="1" applyFont="1" applyFill="1" applyBorder="1"/>
    <xf numFmtId="3" fontId="3" fillId="0" borderId="10" xfId="0" applyNumberFormat="1" applyFont="1" applyFill="1" applyBorder="1"/>
    <xf numFmtId="3" fontId="4" fillId="0" borderId="3" xfId="0" applyNumberFormat="1" applyFont="1" applyFill="1" applyBorder="1"/>
    <xf numFmtId="3" fontId="4" fillId="0" borderId="4" xfId="0" applyNumberFormat="1" applyFont="1" applyFill="1" applyBorder="1"/>
    <xf numFmtId="0" fontId="5" fillId="2" borderId="11" xfId="0" applyFont="1" applyFill="1" applyBorder="1"/>
    <xf numFmtId="0" fontId="5" fillId="2" borderId="2" xfId="0" applyFont="1" applyFill="1" applyBorder="1"/>
    <xf numFmtId="0" fontId="5" fillId="2" borderId="12" xfId="0" applyFont="1" applyFill="1" applyBorder="1"/>
    <xf numFmtId="2" fontId="1" fillId="0" borderId="8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34" workbookViewId="0">
      <selection activeCell="E63" sqref="E63"/>
    </sheetView>
  </sheetViews>
  <sheetFormatPr defaultRowHeight="15" x14ac:dyDescent="0.25"/>
  <cols>
    <col min="1" max="1" width="9.140625" customWidth="1"/>
    <col min="2" max="2" width="22.85546875" bestFit="1" customWidth="1"/>
    <col min="3" max="5" width="13.42578125" bestFit="1" customWidth="1"/>
    <col min="6" max="6" width="13" customWidth="1"/>
  </cols>
  <sheetData>
    <row r="1" spans="1:6" ht="76.5" thickTop="1" thickBot="1" x14ac:dyDescent="0.3">
      <c r="A1" s="3" t="s">
        <v>0</v>
      </c>
      <c r="B1" s="4" t="s">
        <v>1</v>
      </c>
      <c r="C1" s="5" t="s">
        <v>2</v>
      </c>
      <c r="D1" s="5" t="s">
        <v>32</v>
      </c>
      <c r="E1" s="5" t="s">
        <v>30</v>
      </c>
      <c r="F1" s="6" t="s">
        <v>31</v>
      </c>
    </row>
    <row r="2" spans="1:6" ht="16.5" thickTop="1" x14ac:dyDescent="0.25">
      <c r="A2" s="2">
        <v>1</v>
      </c>
      <c r="B2" s="14" t="s">
        <v>3</v>
      </c>
      <c r="C2" s="8">
        <v>23847466</v>
      </c>
      <c r="D2" s="8">
        <v>13948588</v>
      </c>
      <c r="E2" s="8">
        <v>25016857</v>
      </c>
      <c r="F2" s="9">
        <f>(C2+D2)-E2</f>
        <v>12779197</v>
      </c>
    </row>
    <row r="3" spans="1:6" ht="15.75" x14ac:dyDescent="0.25">
      <c r="A3" s="1">
        <v>2</v>
      </c>
      <c r="B3" s="15" t="s">
        <v>4</v>
      </c>
      <c r="C3" s="10">
        <v>14856589</v>
      </c>
      <c r="D3" s="10">
        <v>71823891</v>
      </c>
      <c r="E3" s="10">
        <v>73687668</v>
      </c>
      <c r="F3" s="9">
        <f t="shared" ref="F3:F62" si="0">(C3+D3)-E3</f>
        <v>12992812</v>
      </c>
    </row>
    <row r="4" spans="1:6" ht="15.75" x14ac:dyDescent="0.25">
      <c r="A4" s="1">
        <v>3</v>
      </c>
      <c r="B4" s="15" t="s">
        <v>33</v>
      </c>
      <c r="C4" s="10">
        <v>141054794</v>
      </c>
      <c r="D4" s="10">
        <v>408122124</v>
      </c>
      <c r="E4" s="10">
        <v>473863807</v>
      </c>
      <c r="F4" s="9">
        <f t="shared" si="0"/>
        <v>75313111</v>
      </c>
    </row>
    <row r="5" spans="1:6" ht="15.75" x14ac:dyDescent="0.25">
      <c r="A5" s="1">
        <v>4</v>
      </c>
      <c r="B5" s="15" t="s">
        <v>34</v>
      </c>
      <c r="C5" s="10">
        <v>142714433</v>
      </c>
      <c r="D5" s="10">
        <v>27756378</v>
      </c>
      <c r="E5" s="10">
        <f>69308515+46549068</f>
        <v>115857583</v>
      </c>
      <c r="F5" s="9">
        <f t="shared" si="0"/>
        <v>54613228</v>
      </c>
    </row>
    <row r="6" spans="1:6" ht="15.75" x14ac:dyDescent="0.25">
      <c r="A6" s="1">
        <v>5</v>
      </c>
      <c r="B6" s="15" t="s">
        <v>35</v>
      </c>
      <c r="C6" s="10">
        <v>9264807</v>
      </c>
      <c r="D6" s="10">
        <v>230416620</v>
      </c>
      <c r="E6" s="10">
        <v>227009978</v>
      </c>
      <c r="F6" s="9">
        <f t="shared" si="0"/>
        <v>12671449</v>
      </c>
    </row>
    <row r="7" spans="1:6" ht="15.75" x14ac:dyDescent="0.25">
      <c r="A7" s="1">
        <v>6</v>
      </c>
      <c r="B7" s="15" t="s">
        <v>5</v>
      </c>
      <c r="C7" s="10">
        <v>79393440</v>
      </c>
      <c r="D7" s="10">
        <v>1882194</v>
      </c>
      <c r="E7" s="10">
        <f>6938433+59555364</f>
        <v>66493797</v>
      </c>
      <c r="F7" s="9">
        <f t="shared" si="0"/>
        <v>14781837</v>
      </c>
    </row>
    <row r="8" spans="1:6" ht="15.75" x14ac:dyDescent="0.25">
      <c r="A8" s="1">
        <v>7</v>
      </c>
      <c r="B8" s="15" t="s">
        <v>36</v>
      </c>
      <c r="C8" s="10">
        <v>194025575</v>
      </c>
      <c r="D8" s="10">
        <v>398188491</v>
      </c>
      <c r="E8" s="10">
        <v>431323222</v>
      </c>
      <c r="F8" s="9">
        <f t="shared" si="0"/>
        <v>160890844</v>
      </c>
    </row>
    <row r="9" spans="1:6" ht="15.75" x14ac:dyDescent="0.25">
      <c r="A9" s="1">
        <v>8</v>
      </c>
      <c r="B9" s="15" t="s">
        <v>37</v>
      </c>
      <c r="C9" s="10">
        <v>107043444</v>
      </c>
      <c r="D9" s="10">
        <v>74973642</v>
      </c>
      <c r="E9" s="10">
        <v>118454232</v>
      </c>
      <c r="F9" s="9">
        <f t="shared" si="0"/>
        <v>63562854</v>
      </c>
    </row>
    <row r="10" spans="1:6" ht="15.75" x14ac:dyDescent="0.25">
      <c r="A10" s="1">
        <v>9</v>
      </c>
      <c r="B10" s="15" t="s">
        <v>6</v>
      </c>
      <c r="C10" s="10">
        <v>13371028</v>
      </c>
      <c r="D10" s="10">
        <v>0</v>
      </c>
      <c r="E10" s="10">
        <v>13371028</v>
      </c>
      <c r="F10" s="9">
        <f t="shared" si="0"/>
        <v>0</v>
      </c>
    </row>
    <row r="11" spans="1:6" ht="15.75" x14ac:dyDescent="0.25">
      <c r="A11" s="1">
        <v>10</v>
      </c>
      <c r="B11" s="15" t="s">
        <v>38</v>
      </c>
      <c r="C11" s="10">
        <v>457819638</v>
      </c>
      <c r="D11" s="10">
        <v>44553642</v>
      </c>
      <c r="E11" s="10">
        <f>8179537+169441505</f>
        <v>177621042</v>
      </c>
      <c r="F11" s="9">
        <f t="shared" si="0"/>
        <v>324752238</v>
      </c>
    </row>
    <row r="12" spans="1:6" ht="15.75" x14ac:dyDescent="0.25">
      <c r="A12" s="1">
        <v>11</v>
      </c>
      <c r="B12" s="15" t="s">
        <v>7</v>
      </c>
      <c r="C12" s="10">
        <v>183226749</v>
      </c>
      <c r="D12" s="10">
        <v>828157803</v>
      </c>
      <c r="E12" s="10">
        <v>768685627</v>
      </c>
      <c r="F12" s="9">
        <f t="shared" si="0"/>
        <v>242698925</v>
      </c>
    </row>
    <row r="13" spans="1:6" ht="15.75" x14ac:dyDescent="0.25">
      <c r="A13" s="1">
        <v>12</v>
      </c>
      <c r="B13" s="15" t="s">
        <v>8</v>
      </c>
      <c r="C13" s="10">
        <v>362294741</v>
      </c>
      <c r="D13" s="10">
        <v>11172016</v>
      </c>
      <c r="E13" s="10">
        <f>128999423+42878217</f>
        <v>171877640</v>
      </c>
      <c r="F13" s="9">
        <f t="shared" si="0"/>
        <v>201589117</v>
      </c>
    </row>
    <row r="14" spans="1:6" ht="15.75" x14ac:dyDescent="0.25">
      <c r="A14" s="1">
        <v>13</v>
      </c>
      <c r="B14" s="15" t="s">
        <v>9</v>
      </c>
      <c r="C14" s="10">
        <v>24677293</v>
      </c>
      <c r="D14" s="10">
        <v>317844831</v>
      </c>
      <c r="E14" s="10">
        <v>313967612</v>
      </c>
      <c r="F14" s="9">
        <f t="shared" si="0"/>
        <v>28554512</v>
      </c>
    </row>
    <row r="15" spans="1:6" ht="15.75" x14ac:dyDescent="0.25">
      <c r="A15" s="1">
        <v>14</v>
      </c>
      <c r="B15" s="15" t="s">
        <v>39</v>
      </c>
      <c r="C15" s="10">
        <v>10226633</v>
      </c>
      <c r="D15" s="10">
        <v>210176</v>
      </c>
      <c r="E15" s="10">
        <v>5748621</v>
      </c>
      <c r="F15" s="9">
        <f t="shared" si="0"/>
        <v>4688188</v>
      </c>
    </row>
    <row r="16" spans="1:6" ht="15.75" x14ac:dyDescent="0.25">
      <c r="A16" s="1">
        <v>15</v>
      </c>
      <c r="B16" s="15" t="s">
        <v>40</v>
      </c>
      <c r="C16" s="10">
        <v>35391669</v>
      </c>
      <c r="D16" s="10">
        <v>314481024</v>
      </c>
      <c r="E16" s="10">
        <v>296235960</v>
      </c>
      <c r="F16" s="9">
        <f t="shared" si="0"/>
        <v>53636733</v>
      </c>
    </row>
    <row r="17" spans="1:6" ht="15.75" x14ac:dyDescent="0.25">
      <c r="A17" s="1">
        <v>16</v>
      </c>
      <c r="B17" s="15" t="s">
        <v>10</v>
      </c>
      <c r="C17" s="10">
        <v>118000000</v>
      </c>
      <c r="D17" s="10">
        <v>0</v>
      </c>
      <c r="E17" s="10">
        <f>78000000+13000000</f>
        <v>91000000</v>
      </c>
      <c r="F17" s="9">
        <f t="shared" si="0"/>
        <v>27000000</v>
      </c>
    </row>
    <row r="18" spans="1:6" ht="15.75" x14ac:dyDescent="0.25">
      <c r="A18" s="1">
        <v>17</v>
      </c>
      <c r="B18" s="15" t="s">
        <v>11</v>
      </c>
      <c r="C18" s="10">
        <v>13084106</v>
      </c>
      <c r="D18" s="10">
        <v>27521220</v>
      </c>
      <c r="E18" s="10">
        <v>13690734</v>
      </c>
      <c r="F18" s="9">
        <f t="shared" si="0"/>
        <v>26914592</v>
      </c>
    </row>
    <row r="19" spans="1:6" ht="15.75" x14ac:dyDescent="0.25">
      <c r="A19" s="1">
        <v>18</v>
      </c>
      <c r="B19" s="15" t="s">
        <v>41</v>
      </c>
      <c r="C19" s="10">
        <v>8540000</v>
      </c>
      <c r="D19" s="10">
        <v>12051177</v>
      </c>
      <c r="E19" s="10">
        <v>14283647</v>
      </c>
      <c r="F19" s="9">
        <f t="shared" si="0"/>
        <v>6307530</v>
      </c>
    </row>
    <row r="20" spans="1:6" ht="15.75" x14ac:dyDescent="0.25">
      <c r="A20" s="1">
        <v>19</v>
      </c>
      <c r="B20" s="15" t="s">
        <v>42</v>
      </c>
      <c r="C20" s="10">
        <v>237143249</v>
      </c>
      <c r="D20" s="10">
        <v>648323275</v>
      </c>
      <c r="E20" s="10">
        <v>687470902</v>
      </c>
      <c r="F20" s="9">
        <f t="shared" si="0"/>
        <v>197995622</v>
      </c>
    </row>
    <row r="21" spans="1:6" ht="15.75" x14ac:dyDescent="0.25">
      <c r="A21" s="1">
        <v>20</v>
      </c>
      <c r="B21" s="15" t="s">
        <v>43</v>
      </c>
      <c r="C21" s="10">
        <v>279157417</v>
      </c>
      <c r="D21" s="10">
        <v>1126303333</v>
      </c>
      <c r="E21" s="10">
        <v>1026328338</v>
      </c>
      <c r="F21" s="9">
        <f t="shared" si="0"/>
        <v>379132412</v>
      </c>
    </row>
    <row r="22" spans="1:6" ht="15.75" x14ac:dyDescent="0.25">
      <c r="A22" s="1">
        <v>21</v>
      </c>
      <c r="B22" s="15" t="s">
        <v>44</v>
      </c>
      <c r="C22" s="10">
        <v>3002139</v>
      </c>
      <c r="D22" s="10">
        <v>1400712</v>
      </c>
      <c r="E22" s="10">
        <v>3217881</v>
      </c>
      <c r="F22" s="9">
        <f t="shared" si="0"/>
        <v>1184970</v>
      </c>
    </row>
    <row r="23" spans="1:6" ht="15.75" x14ac:dyDescent="0.25">
      <c r="A23" s="1">
        <v>22</v>
      </c>
      <c r="B23" s="15" t="s">
        <v>12</v>
      </c>
      <c r="C23" s="10">
        <v>68946416</v>
      </c>
      <c r="D23" s="10">
        <v>21640648</v>
      </c>
      <c r="E23" s="10">
        <f>25547823+46825884</f>
        <v>72373707</v>
      </c>
      <c r="F23" s="9">
        <f t="shared" si="0"/>
        <v>18213357</v>
      </c>
    </row>
    <row r="24" spans="1:6" ht="15.75" x14ac:dyDescent="0.25">
      <c r="A24" s="1">
        <v>23</v>
      </c>
      <c r="B24" s="15" t="s">
        <v>45</v>
      </c>
      <c r="C24" s="10">
        <v>2066904</v>
      </c>
      <c r="D24" s="10">
        <v>23790862</v>
      </c>
      <c r="E24" s="10">
        <v>8179888</v>
      </c>
      <c r="F24" s="9">
        <f t="shared" si="0"/>
        <v>17677878</v>
      </c>
    </row>
    <row r="25" spans="1:6" ht="15.75" x14ac:dyDescent="0.25">
      <c r="A25" s="1">
        <v>24</v>
      </c>
      <c r="B25" s="15" t="s">
        <v>13</v>
      </c>
      <c r="C25" s="10">
        <v>60446245</v>
      </c>
      <c r="D25" s="10">
        <v>46772369</v>
      </c>
      <c r="E25" s="10">
        <v>9624649</v>
      </c>
      <c r="F25" s="9">
        <f t="shared" si="0"/>
        <v>97593965</v>
      </c>
    </row>
    <row r="26" spans="1:6" ht="15.75" x14ac:dyDescent="0.25">
      <c r="A26" s="1">
        <v>25</v>
      </c>
      <c r="B26" s="15" t="s">
        <v>46</v>
      </c>
      <c r="C26" s="10">
        <v>112133208</v>
      </c>
      <c r="D26" s="10">
        <v>162905540</v>
      </c>
      <c r="E26" s="10">
        <v>174080234</v>
      </c>
      <c r="F26" s="9">
        <f t="shared" si="0"/>
        <v>100958514</v>
      </c>
    </row>
    <row r="27" spans="1:6" ht="15.75" x14ac:dyDescent="0.25">
      <c r="A27" s="1">
        <v>26</v>
      </c>
      <c r="B27" s="15" t="s">
        <v>47</v>
      </c>
      <c r="C27" s="10">
        <v>133507994</v>
      </c>
      <c r="D27" s="10">
        <v>2918138</v>
      </c>
      <c r="E27" s="10">
        <f>35420511+23811256</f>
        <v>59231767</v>
      </c>
      <c r="F27" s="9">
        <f t="shared" si="0"/>
        <v>77194365</v>
      </c>
    </row>
    <row r="28" spans="1:6" ht="15.75" x14ac:dyDescent="0.25">
      <c r="A28" s="1">
        <v>27</v>
      </c>
      <c r="B28" s="15" t="s">
        <v>48</v>
      </c>
      <c r="C28" s="10">
        <v>47202617</v>
      </c>
      <c r="D28" s="10">
        <v>121267459</v>
      </c>
      <c r="E28" s="10">
        <v>118321265</v>
      </c>
      <c r="F28" s="9">
        <f t="shared" si="0"/>
        <v>50148811</v>
      </c>
    </row>
    <row r="29" spans="1:6" ht="15.75" x14ac:dyDescent="0.25">
      <c r="A29" s="1">
        <v>28</v>
      </c>
      <c r="B29" s="15" t="s">
        <v>49</v>
      </c>
      <c r="C29" s="10">
        <v>237440261</v>
      </c>
      <c r="D29" s="10">
        <v>0</v>
      </c>
      <c r="E29" s="10">
        <f>113561417+28986788</f>
        <v>142548205</v>
      </c>
      <c r="F29" s="9">
        <f t="shared" si="0"/>
        <v>94892056</v>
      </c>
    </row>
    <row r="30" spans="1:6" ht="15.75" x14ac:dyDescent="0.25">
      <c r="A30" s="1">
        <v>29</v>
      </c>
      <c r="B30" s="15" t="s">
        <v>14</v>
      </c>
      <c r="C30" s="10">
        <v>27818908</v>
      </c>
      <c r="D30" s="10">
        <v>13452518</v>
      </c>
      <c r="E30" s="10">
        <v>32665289</v>
      </c>
      <c r="F30" s="9">
        <f t="shared" si="0"/>
        <v>8606137</v>
      </c>
    </row>
    <row r="31" spans="1:6" ht="15.75" x14ac:dyDescent="0.25">
      <c r="A31" s="1">
        <v>30</v>
      </c>
      <c r="B31" s="15" t="s">
        <v>50</v>
      </c>
      <c r="C31" s="10">
        <v>535781768.13</v>
      </c>
      <c r="D31" s="10">
        <v>506285610</v>
      </c>
      <c r="E31" s="10">
        <v>512392537.13</v>
      </c>
      <c r="F31" s="9">
        <f t="shared" si="0"/>
        <v>529674841</v>
      </c>
    </row>
    <row r="32" spans="1:6" ht="15.75" x14ac:dyDescent="0.25">
      <c r="A32" s="1">
        <v>31</v>
      </c>
      <c r="B32" s="15" t="s">
        <v>51</v>
      </c>
      <c r="C32" s="10">
        <v>12515650</v>
      </c>
      <c r="D32" s="10">
        <v>0</v>
      </c>
      <c r="E32" s="10">
        <v>1150000</v>
      </c>
      <c r="F32" s="9">
        <f t="shared" si="0"/>
        <v>11365650</v>
      </c>
    </row>
    <row r="33" spans="1:6" ht="15.75" x14ac:dyDescent="0.25">
      <c r="A33" s="1">
        <v>32</v>
      </c>
      <c r="B33" s="15" t="s">
        <v>15</v>
      </c>
      <c r="C33" s="10">
        <v>57337180</v>
      </c>
      <c r="D33" s="10">
        <v>931229314</v>
      </c>
      <c r="E33" s="10">
        <v>666256409</v>
      </c>
      <c r="F33" s="9">
        <f t="shared" si="0"/>
        <v>322310085</v>
      </c>
    </row>
    <row r="34" spans="1:6" ht="15.75" x14ac:dyDescent="0.25">
      <c r="A34" s="1">
        <v>33</v>
      </c>
      <c r="B34" s="15" t="s">
        <v>52</v>
      </c>
      <c r="C34" s="10">
        <v>350323911</v>
      </c>
      <c r="D34" s="10">
        <v>24465597</v>
      </c>
      <c r="E34" s="10">
        <v>228851037</v>
      </c>
      <c r="F34" s="9">
        <f t="shared" si="0"/>
        <v>145938471</v>
      </c>
    </row>
    <row r="35" spans="1:6" ht="15.75" x14ac:dyDescent="0.25">
      <c r="A35" s="1">
        <v>34</v>
      </c>
      <c r="B35" s="15" t="s">
        <v>53</v>
      </c>
      <c r="C35" s="10">
        <v>67984947</v>
      </c>
      <c r="D35" s="10">
        <v>13084262</v>
      </c>
      <c r="E35" s="10">
        <f>22231008+36038176</f>
        <v>58269184</v>
      </c>
      <c r="F35" s="9">
        <f t="shared" si="0"/>
        <v>22800025</v>
      </c>
    </row>
    <row r="36" spans="1:6" ht="15.75" x14ac:dyDescent="0.25">
      <c r="A36" s="1">
        <v>35</v>
      </c>
      <c r="B36" s="15" t="s">
        <v>16</v>
      </c>
      <c r="C36" s="10">
        <v>86089607</v>
      </c>
      <c r="D36" s="10">
        <v>369472551</v>
      </c>
      <c r="E36" s="10">
        <v>438244565</v>
      </c>
      <c r="F36" s="9">
        <f t="shared" si="0"/>
        <v>17317593</v>
      </c>
    </row>
    <row r="37" spans="1:6" ht="15.75" x14ac:dyDescent="0.25">
      <c r="A37" s="1">
        <v>36</v>
      </c>
      <c r="B37" s="15" t="s">
        <v>54</v>
      </c>
      <c r="C37" s="10">
        <v>373725617</v>
      </c>
      <c r="D37" s="10">
        <v>1127031</v>
      </c>
      <c r="E37" s="10">
        <f>252389956+84760582</f>
        <v>337150538</v>
      </c>
      <c r="F37" s="9">
        <f t="shared" si="0"/>
        <v>37702110</v>
      </c>
    </row>
    <row r="38" spans="1:6" ht="15.75" x14ac:dyDescent="0.25">
      <c r="A38" s="1">
        <v>37</v>
      </c>
      <c r="B38" s="15" t="s">
        <v>17</v>
      </c>
      <c r="C38" s="10">
        <v>40850004</v>
      </c>
      <c r="D38" s="10">
        <v>23060878</v>
      </c>
      <c r="E38" s="10">
        <v>50970212</v>
      </c>
      <c r="F38" s="9">
        <f t="shared" si="0"/>
        <v>12940670</v>
      </c>
    </row>
    <row r="39" spans="1:6" ht="15.75" x14ac:dyDescent="0.25">
      <c r="A39" s="1">
        <v>38</v>
      </c>
      <c r="B39" s="15" t="s">
        <v>18</v>
      </c>
      <c r="C39" s="10">
        <v>40491000</v>
      </c>
      <c r="D39" s="10">
        <v>89468000</v>
      </c>
      <c r="E39" s="10">
        <v>105449000</v>
      </c>
      <c r="F39" s="9">
        <f t="shared" si="0"/>
        <v>24510000</v>
      </c>
    </row>
    <row r="40" spans="1:6" ht="15.75" x14ac:dyDescent="0.25">
      <c r="A40" s="1">
        <v>39</v>
      </c>
      <c r="B40" s="15" t="s">
        <v>55</v>
      </c>
      <c r="C40" s="10">
        <v>49037808</v>
      </c>
      <c r="D40" s="10">
        <v>60462033</v>
      </c>
      <c r="E40" s="10">
        <v>49837106</v>
      </c>
      <c r="F40" s="9">
        <f t="shared" si="0"/>
        <v>59662735</v>
      </c>
    </row>
    <row r="41" spans="1:6" ht="15.75" x14ac:dyDescent="0.25">
      <c r="A41" s="1">
        <v>40</v>
      </c>
      <c r="B41" s="15" t="s">
        <v>19</v>
      </c>
      <c r="C41" s="10">
        <v>5354520</v>
      </c>
      <c r="D41" s="10">
        <v>170920409</v>
      </c>
      <c r="E41" s="10">
        <v>175492436</v>
      </c>
      <c r="F41" s="9">
        <f t="shared" si="0"/>
        <v>782493</v>
      </c>
    </row>
    <row r="42" spans="1:6" ht="15.75" x14ac:dyDescent="0.25">
      <c r="A42" s="1">
        <v>41</v>
      </c>
      <c r="B42" s="15" t="s">
        <v>20</v>
      </c>
      <c r="C42" s="10">
        <v>39658318</v>
      </c>
      <c r="D42" s="10">
        <v>23324515</v>
      </c>
      <c r="E42" s="10">
        <f>12225675+2695000</f>
        <v>14920675</v>
      </c>
      <c r="F42" s="9">
        <f t="shared" si="0"/>
        <v>48062158</v>
      </c>
    </row>
    <row r="43" spans="1:6" ht="15.75" x14ac:dyDescent="0.25">
      <c r="A43" s="1">
        <v>42</v>
      </c>
      <c r="B43" s="15" t="s">
        <v>56</v>
      </c>
      <c r="C43" s="10">
        <v>21751948</v>
      </c>
      <c r="D43" s="10">
        <v>734064</v>
      </c>
      <c r="E43" s="10">
        <f>7074745+2200000</f>
        <v>9274745</v>
      </c>
      <c r="F43" s="9">
        <f t="shared" si="0"/>
        <v>13211267</v>
      </c>
    </row>
    <row r="44" spans="1:6" ht="15.75" x14ac:dyDescent="0.25">
      <c r="A44" s="1">
        <v>43</v>
      </c>
      <c r="B44" s="15" t="s">
        <v>21</v>
      </c>
      <c r="C44" s="10">
        <v>378896144</v>
      </c>
      <c r="D44" s="10">
        <v>141232431</v>
      </c>
      <c r="E44" s="10">
        <v>114704019</v>
      </c>
      <c r="F44" s="9">
        <f t="shared" si="0"/>
        <v>405424556</v>
      </c>
    </row>
    <row r="45" spans="1:6" ht="15.75" x14ac:dyDescent="0.25">
      <c r="A45" s="1">
        <v>44</v>
      </c>
      <c r="B45" s="15" t="s">
        <v>22</v>
      </c>
      <c r="C45" s="10">
        <v>10949866</v>
      </c>
      <c r="D45" s="10">
        <v>7982573</v>
      </c>
      <c r="E45" s="10">
        <v>624880</v>
      </c>
      <c r="F45" s="9">
        <f t="shared" si="0"/>
        <v>18307559</v>
      </c>
    </row>
    <row r="46" spans="1:6" ht="15.75" x14ac:dyDescent="0.25">
      <c r="A46" s="1">
        <v>45</v>
      </c>
      <c r="B46" s="15" t="s">
        <v>23</v>
      </c>
      <c r="C46" s="10">
        <v>41109243</v>
      </c>
      <c r="D46" s="10">
        <v>338855882.10000002</v>
      </c>
      <c r="E46" s="10">
        <f>213511697+14721465</f>
        <v>228233162</v>
      </c>
      <c r="F46" s="9">
        <f t="shared" si="0"/>
        <v>151731963.10000002</v>
      </c>
    </row>
    <row r="47" spans="1:6" ht="15.75" x14ac:dyDescent="0.25">
      <c r="A47" s="1">
        <v>46</v>
      </c>
      <c r="B47" s="15" t="s">
        <v>57</v>
      </c>
      <c r="C47" s="10">
        <v>43967170</v>
      </c>
      <c r="D47" s="10">
        <v>1643528</v>
      </c>
      <c r="E47" s="10">
        <v>13273924</v>
      </c>
      <c r="F47" s="9">
        <f t="shared" si="0"/>
        <v>32336774</v>
      </c>
    </row>
    <row r="48" spans="1:6" ht="15.75" x14ac:dyDescent="0.25">
      <c r="A48" s="1">
        <v>47</v>
      </c>
      <c r="B48" s="15" t="s">
        <v>24</v>
      </c>
      <c r="C48" s="10">
        <v>3048328</v>
      </c>
      <c r="D48" s="10">
        <v>1465912</v>
      </c>
      <c r="E48" s="10">
        <f>209800+2666808</f>
        <v>2876608</v>
      </c>
      <c r="F48" s="9">
        <f t="shared" si="0"/>
        <v>1637632</v>
      </c>
    </row>
    <row r="49" spans="1:6" ht="15.75" x14ac:dyDescent="0.25">
      <c r="A49" s="1">
        <v>48</v>
      </c>
      <c r="B49" s="15" t="s">
        <v>25</v>
      </c>
      <c r="C49" s="10">
        <v>37732717</v>
      </c>
      <c r="D49" s="10">
        <v>52980287</v>
      </c>
      <c r="E49" s="10">
        <v>40094435</v>
      </c>
      <c r="F49" s="9">
        <f t="shared" si="0"/>
        <v>50618569</v>
      </c>
    </row>
    <row r="50" spans="1:6" ht="15.75" x14ac:dyDescent="0.25">
      <c r="A50" s="1">
        <v>49</v>
      </c>
      <c r="B50" s="15" t="s">
        <v>58</v>
      </c>
      <c r="C50" s="10">
        <v>20959838</v>
      </c>
      <c r="D50" s="10">
        <v>101730357</v>
      </c>
      <c r="E50" s="10">
        <v>68091368</v>
      </c>
      <c r="F50" s="9">
        <f t="shared" si="0"/>
        <v>54598827</v>
      </c>
    </row>
    <row r="51" spans="1:6" ht="15.75" x14ac:dyDescent="0.25">
      <c r="A51" s="1">
        <v>50</v>
      </c>
      <c r="B51" s="15" t="s">
        <v>59</v>
      </c>
      <c r="C51" s="10">
        <v>84058153</v>
      </c>
      <c r="D51" s="10">
        <v>101320</v>
      </c>
      <c r="E51" s="10">
        <v>13405987</v>
      </c>
      <c r="F51" s="9">
        <f t="shared" si="0"/>
        <v>70753486</v>
      </c>
    </row>
    <row r="52" spans="1:6" ht="15.75" x14ac:dyDescent="0.25">
      <c r="A52" s="1">
        <v>51</v>
      </c>
      <c r="B52" s="15" t="s">
        <v>60</v>
      </c>
      <c r="C52" s="10">
        <v>123638122</v>
      </c>
      <c r="D52" s="10">
        <v>577360512</v>
      </c>
      <c r="E52" s="10">
        <v>356760439</v>
      </c>
      <c r="F52" s="9">
        <f t="shared" si="0"/>
        <v>344238195</v>
      </c>
    </row>
    <row r="53" spans="1:6" ht="15.75" x14ac:dyDescent="0.25">
      <c r="A53" s="1">
        <v>52</v>
      </c>
      <c r="B53" s="15" t="s">
        <v>26</v>
      </c>
      <c r="C53" s="10">
        <v>11040995</v>
      </c>
      <c r="D53" s="10">
        <v>0</v>
      </c>
      <c r="E53" s="10">
        <f>798281+8549514</f>
        <v>9347795</v>
      </c>
      <c r="F53" s="9">
        <f t="shared" si="0"/>
        <v>1693200</v>
      </c>
    </row>
    <row r="54" spans="1:6" ht="15.75" x14ac:dyDescent="0.25">
      <c r="A54" s="1">
        <v>53</v>
      </c>
      <c r="B54" s="15" t="s">
        <v>61</v>
      </c>
      <c r="C54" s="10">
        <v>213523930.87</v>
      </c>
      <c r="D54" s="10">
        <v>2910886</v>
      </c>
      <c r="E54" s="10">
        <f>134958509+14671949</f>
        <v>149630458</v>
      </c>
      <c r="F54" s="9">
        <f t="shared" si="0"/>
        <v>66804358.870000005</v>
      </c>
    </row>
    <row r="55" spans="1:6" ht="15.75" x14ac:dyDescent="0.25">
      <c r="A55" s="1">
        <v>54</v>
      </c>
      <c r="B55" s="15" t="s">
        <v>27</v>
      </c>
      <c r="C55" s="10">
        <v>78386795</v>
      </c>
      <c r="D55" s="10">
        <v>21083534</v>
      </c>
      <c r="E55" s="10">
        <f>26692873+44996493</f>
        <v>71689366</v>
      </c>
      <c r="F55" s="9">
        <f t="shared" si="0"/>
        <v>27780963</v>
      </c>
    </row>
    <row r="56" spans="1:6" ht="15.75" x14ac:dyDescent="0.25">
      <c r="A56" s="1">
        <v>55</v>
      </c>
      <c r="B56" s="15" t="s">
        <v>62</v>
      </c>
      <c r="C56" s="10">
        <v>21421780</v>
      </c>
      <c r="D56" s="10">
        <v>33014421</v>
      </c>
      <c r="E56" s="10">
        <v>36757698</v>
      </c>
      <c r="F56" s="9">
        <f t="shared" si="0"/>
        <v>17678503</v>
      </c>
    </row>
    <row r="57" spans="1:6" ht="15.75" x14ac:dyDescent="0.25">
      <c r="A57" s="1">
        <v>56</v>
      </c>
      <c r="B57" s="15" t="s">
        <v>63</v>
      </c>
      <c r="C57" s="10">
        <v>5504207307</v>
      </c>
      <c r="D57" s="10">
        <v>5788605639.6167297</v>
      </c>
      <c r="E57" s="10">
        <v>7421840840.8924541</v>
      </c>
      <c r="F57" s="9">
        <f t="shared" si="0"/>
        <v>3870972105.7242756</v>
      </c>
    </row>
    <row r="58" spans="1:6" ht="15.75" x14ac:dyDescent="0.25">
      <c r="A58" s="1">
        <v>57</v>
      </c>
      <c r="B58" s="15" t="s">
        <v>64</v>
      </c>
      <c r="C58" s="10">
        <v>88066695</v>
      </c>
      <c r="D58" s="10">
        <v>4954131</v>
      </c>
      <c r="E58" s="10">
        <v>51021361</v>
      </c>
      <c r="F58" s="9">
        <f t="shared" si="0"/>
        <v>41999465</v>
      </c>
    </row>
    <row r="59" spans="1:6" ht="15.75" x14ac:dyDescent="0.25">
      <c r="A59" s="1">
        <v>58</v>
      </c>
      <c r="B59" s="15" t="s">
        <v>28</v>
      </c>
      <c r="C59" s="10">
        <v>33061371</v>
      </c>
      <c r="D59" s="10">
        <v>456170988</v>
      </c>
      <c r="E59" s="10">
        <v>412803504</v>
      </c>
      <c r="F59" s="9">
        <f t="shared" si="0"/>
        <v>76428855</v>
      </c>
    </row>
    <row r="60" spans="1:6" ht="15.75" x14ac:dyDescent="0.25">
      <c r="A60" s="1">
        <v>59</v>
      </c>
      <c r="B60" s="15" t="s">
        <v>65</v>
      </c>
      <c r="C60" s="10">
        <v>10466703</v>
      </c>
      <c r="D60" s="10">
        <v>6344469</v>
      </c>
      <c r="E60" s="10">
        <v>3738161</v>
      </c>
      <c r="F60" s="9">
        <f t="shared" si="0"/>
        <v>13073011</v>
      </c>
    </row>
    <row r="61" spans="1:6" ht="15.75" x14ac:dyDescent="0.25">
      <c r="A61" s="1">
        <v>60</v>
      </c>
      <c r="B61" s="15" t="s">
        <v>66</v>
      </c>
      <c r="C61" s="10">
        <v>190522095</v>
      </c>
      <c r="D61" s="10">
        <v>1768327655</v>
      </c>
      <c r="E61" s="10">
        <v>1572902823</v>
      </c>
      <c r="F61" s="9">
        <f t="shared" si="0"/>
        <v>385946927</v>
      </c>
    </row>
    <row r="62" spans="1:6" ht="16.5" thickBot="1" x14ac:dyDescent="0.3">
      <c r="A62" s="7">
        <v>61</v>
      </c>
      <c r="B62" s="16" t="s">
        <v>67</v>
      </c>
      <c r="C62" s="11">
        <v>82726411</v>
      </c>
      <c r="D62" s="11">
        <v>17689164</v>
      </c>
      <c r="E62" s="11">
        <f>5385960+82726411</f>
        <v>88112371</v>
      </c>
      <c r="F62" s="9">
        <f t="shared" si="0"/>
        <v>12303204</v>
      </c>
    </row>
    <row r="63" spans="1:6" ht="20.25" thickTop="1" thickBot="1" x14ac:dyDescent="0.35">
      <c r="A63" s="17" t="s">
        <v>29</v>
      </c>
      <c r="B63" s="18"/>
      <c r="C63" s="12">
        <f>SUM(C2:C62)</f>
        <v>11806383705</v>
      </c>
      <c r="D63" s="12">
        <f>SUM(D2:D62)</f>
        <v>16487966624.71673</v>
      </c>
      <c r="E63" s="12">
        <f t="shared" ref="E63:F63" si="1">SUM(E2:E62)</f>
        <v>19036398824.022453</v>
      </c>
      <c r="F63" s="13">
        <f t="shared" si="1"/>
        <v>9257951505.6942749</v>
      </c>
    </row>
    <row r="64" spans="1:6" ht="15.75" thickTop="1" x14ac:dyDescent="0.25"/>
  </sheetData>
  <mergeCells count="1">
    <mergeCell ref="A63:B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19.02.2018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elidona.durmishi</dc:creator>
  <cp:lastModifiedBy>user</cp:lastModifiedBy>
  <dcterms:created xsi:type="dcterms:W3CDTF">2018-02-19T09:41:54Z</dcterms:created>
  <dcterms:modified xsi:type="dcterms:W3CDTF">2018-03-05T08:31:08Z</dcterms:modified>
</cp:coreProperties>
</file>