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idona.durmishi\Desktop\DETYRIMET\2018\Mars 2018\"/>
    </mc:Choice>
  </mc:AlternateContent>
  <bookViews>
    <workbookView xWindow="0" yWindow="0" windowWidth="28800" windowHeight="11475"/>
  </bookViews>
  <sheets>
    <sheet name="Mars 2018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6" l="1"/>
  <c r="F63" i="6"/>
  <c r="E58" i="6"/>
  <c r="F56" i="6"/>
  <c r="F55" i="6"/>
  <c r="F49" i="6"/>
  <c r="E47" i="6"/>
  <c r="E45" i="6"/>
  <c r="F44" i="6"/>
  <c r="E43" i="6"/>
  <c r="F38" i="6"/>
  <c r="F36" i="6"/>
  <c r="E32" i="6"/>
  <c r="F28" i="6"/>
  <c r="F24" i="6"/>
  <c r="F18" i="6"/>
  <c r="F14" i="6"/>
  <c r="F12" i="6"/>
  <c r="E10" i="6"/>
  <c r="F8" i="6"/>
  <c r="F6" i="6"/>
  <c r="E3" i="6"/>
  <c r="F64" i="6" l="1"/>
  <c r="E64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3" i="6"/>
  <c r="G64" i="6" l="1"/>
</calcChain>
</file>

<file path=xl/sharedStrings.xml><?xml version="1.0" encoding="utf-8"?>
<sst xmlns="http://schemas.openxmlformats.org/spreadsheetml/2006/main" count="68" uniqueCount="68">
  <si>
    <t>Bashkia Belsh</t>
  </si>
  <si>
    <t>Bashkia Berat</t>
  </si>
  <si>
    <t>Bashkia Bulqizë</t>
  </si>
  <si>
    <t>Bashkia Cërrik</t>
  </si>
  <si>
    <t>Bashkia Delvinë</t>
  </si>
  <si>
    <t>Bashkia Devoll</t>
  </si>
  <si>
    <t>Bashkia Dibër</t>
  </si>
  <si>
    <t>Bashkia Divjakë</t>
  </si>
  <si>
    <t>Bashkia Dropull</t>
  </si>
  <si>
    <t>Bashkia Durrës</t>
  </si>
  <si>
    <t>Bashkia Elbasan</t>
  </si>
  <si>
    <t xml:space="preserve">Bashkia Fier </t>
  </si>
  <si>
    <t>Bashkia Finiq</t>
  </si>
  <si>
    <t>Bashkia Fushë-Arrëz</t>
  </si>
  <si>
    <t>Bashkia Gjirokastër</t>
  </si>
  <si>
    <t>Bashkia Gramsh</t>
  </si>
  <si>
    <t>Bashkia Has</t>
  </si>
  <si>
    <t>Bashkia Himarë</t>
  </si>
  <si>
    <t>Bashkia Kamëz</t>
  </si>
  <si>
    <t>Bashkia Kavajë</t>
  </si>
  <si>
    <t>Bashkia Këlcyrë</t>
  </si>
  <si>
    <t>Bashkia Klos</t>
  </si>
  <si>
    <t>Bashkia Kolonjë</t>
  </si>
  <si>
    <t>Bashkia Konispol</t>
  </si>
  <si>
    <t>Bashkia Korçë</t>
  </si>
  <si>
    <t>Bashkia Krujë</t>
  </si>
  <si>
    <t>Bashkia Kuçovë</t>
  </si>
  <si>
    <t>Bashkia Kukës</t>
  </si>
  <si>
    <t>Bashkia Kurbin</t>
  </si>
  <si>
    <t>Bashkia Lezhë</t>
  </si>
  <si>
    <t>Bashkia Libohovë</t>
  </si>
  <si>
    <t>Bashkia Librazhd</t>
  </si>
  <si>
    <t>Bashkia Lushnjë</t>
  </si>
  <si>
    <t>Bashkia Malësi e Madhe</t>
  </si>
  <si>
    <t>Bashkia Maliq</t>
  </si>
  <si>
    <t>Bashkia Mallakastër</t>
  </si>
  <si>
    <t>Bashkia Mat</t>
  </si>
  <si>
    <t>Bashkia Memaliaj</t>
  </si>
  <si>
    <t>Bashkia Mirditë</t>
  </si>
  <si>
    <t>Bashkia Patos</t>
  </si>
  <si>
    <t>Bashkia Peqin</t>
  </si>
  <si>
    <t xml:space="preserve">Bashkia Përmet </t>
  </si>
  <si>
    <t>Bashkia Pogradec</t>
  </si>
  <si>
    <t xml:space="preserve">Bashkia Poliçan </t>
  </si>
  <si>
    <t>Bashkia Prrenjas</t>
  </si>
  <si>
    <t>Bashkia Pukë</t>
  </si>
  <si>
    <t>Bashkia Pustec</t>
  </si>
  <si>
    <t>Bashkia Roskovec</t>
  </si>
  <si>
    <t>Bashkia Rrogozhinë</t>
  </si>
  <si>
    <t>Bashkia Sarandë</t>
  </si>
  <si>
    <t>Bashkia Selenicë</t>
  </si>
  <si>
    <t>Bashkia Shijak</t>
  </si>
  <si>
    <t>Bashkia Shkodër</t>
  </si>
  <si>
    <t>Bashkia Skrapar</t>
  </si>
  <si>
    <t>Bashkia Tepelenë</t>
  </si>
  <si>
    <t>Bashkia Tiranë</t>
  </si>
  <si>
    <t>Bashkia Tropojë</t>
  </si>
  <si>
    <t>Bashkia Ura Vajgurore</t>
  </si>
  <si>
    <t>Bashkia Vau i Dejës</t>
  </si>
  <si>
    <t>Bashkia Vlorë</t>
  </si>
  <si>
    <t>Bashkia Vorë</t>
  </si>
  <si>
    <t>Nr.</t>
  </si>
  <si>
    <t>Bashkia</t>
  </si>
  <si>
    <t>Detyrimi i mbetur</t>
  </si>
  <si>
    <t>TOTAL</t>
  </si>
  <si>
    <t>Detyrimi Mars 2018</t>
  </si>
  <si>
    <t>Shlyer deri në mars 2018</t>
  </si>
  <si>
    <t xml:space="preserve">Dhjetor 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</si>
</sst>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Book Antiqua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Book Antiqua"/>
      <family val="1"/>
    </font>
    <font>
      <b/>
      <sz val="12"/>
      <name val="Times New Roman"/>
      <family val="1"/>
    </font>
    <font>
      <b/>
      <sz val="10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3" fontId="1" fillId="0" borderId="7" xfId="0" applyNumberFormat="1" applyFont="1" applyFill="1" applyBorder="1"/>
    <xf numFmtId="3" fontId="1" fillId="0" borderId="1" xfId="0" applyNumberFormat="1" applyFont="1" applyFill="1" applyBorder="1"/>
    <xf numFmtId="3" fontId="1" fillId="0" borderId="11" xfId="0" applyNumberFormat="1" applyFont="1" applyFill="1" applyBorder="1"/>
    <xf numFmtId="1" fontId="3" fillId="0" borderId="5" xfId="0" applyNumberFormat="1" applyFont="1" applyFill="1" applyBorder="1" applyAlignment="1">
      <alignment horizontal="center"/>
    </xf>
    <xf numFmtId="0" fontId="4" fillId="0" borderId="6" xfId="0" applyFont="1" applyFill="1" applyBorder="1"/>
    <xf numFmtId="1" fontId="3" fillId="0" borderId="9" xfId="0" applyNumberFormat="1" applyFont="1" applyFill="1" applyBorder="1" applyAlignment="1">
      <alignment horizontal="center"/>
    </xf>
    <xf numFmtId="0" fontId="4" fillId="0" borderId="1" xfId="0" applyFont="1" applyFill="1" applyBorder="1"/>
    <xf numFmtId="1" fontId="3" fillId="0" borderId="10" xfId="0" applyNumberFormat="1" applyFont="1" applyFill="1" applyBorder="1" applyAlignment="1">
      <alignment horizontal="center"/>
    </xf>
    <xf numFmtId="0" fontId="4" fillId="0" borderId="11" xfId="0" applyFont="1" applyFill="1" applyBorder="1"/>
    <xf numFmtId="3" fontId="0" fillId="0" borderId="0" xfId="0" applyNumberFormat="1"/>
    <xf numFmtId="2" fontId="2" fillId="0" borderId="2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3" fontId="5" fillId="0" borderId="1" xfId="0" applyNumberFormat="1" applyFont="1" applyFill="1" applyBorder="1"/>
    <xf numFmtId="3" fontId="5" fillId="0" borderId="7" xfId="0" applyNumberFormat="1" applyFont="1" applyFill="1" applyBorder="1"/>
    <xf numFmtId="3" fontId="5" fillId="0" borderId="8" xfId="0" applyNumberFormat="1" applyFont="1" applyFill="1" applyBorder="1"/>
    <xf numFmtId="3" fontId="5" fillId="0" borderId="11" xfId="0" applyNumberFormat="1" applyFont="1" applyFill="1" applyBorder="1"/>
    <xf numFmtId="3" fontId="5" fillId="0" borderId="13" xfId="0" applyNumberFormat="1" applyFont="1" applyFill="1" applyBorder="1"/>
    <xf numFmtId="3" fontId="5" fillId="0" borderId="12" xfId="0" applyNumberFormat="1" applyFont="1" applyFill="1" applyBorder="1"/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6"/>
  <sheetViews>
    <sheetView tabSelected="1" zoomScaleNormal="100" workbookViewId="0">
      <selection activeCell="D19" sqref="D19"/>
    </sheetView>
  </sheetViews>
  <sheetFormatPr defaultRowHeight="15" x14ac:dyDescent="0.25"/>
  <cols>
    <col min="1" max="1" width="3" customWidth="1"/>
    <col min="2" max="2" width="5.85546875" customWidth="1"/>
    <col min="3" max="3" width="22.85546875" bestFit="1" customWidth="1"/>
    <col min="4" max="4" width="13.5703125" bestFit="1" customWidth="1"/>
    <col min="5" max="5" width="15.42578125" bestFit="1" customWidth="1"/>
    <col min="6" max="6" width="14.42578125" bestFit="1" customWidth="1"/>
    <col min="7" max="7" width="12.28515625" bestFit="1" customWidth="1"/>
  </cols>
  <sheetData>
    <row r="1" spans="2:7" ht="15.75" thickBot="1" x14ac:dyDescent="0.3"/>
    <row r="2" spans="2:7" ht="51" customHeight="1" thickTop="1" thickBot="1" x14ac:dyDescent="0.3">
      <c r="B2" s="19" t="s">
        <v>61</v>
      </c>
      <c r="C2" s="20" t="s">
        <v>62</v>
      </c>
      <c r="D2" s="21" t="s">
        <v>67</v>
      </c>
      <c r="E2" s="22" t="s">
        <v>65</v>
      </c>
      <c r="F2" s="22" t="s">
        <v>66</v>
      </c>
      <c r="G2" s="23" t="s">
        <v>63</v>
      </c>
    </row>
    <row r="3" spans="2:7" ht="16.5" thickTop="1" x14ac:dyDescent="0.25">
      <c r="B3" s="4">
        <v>1</v>
      </c>
      <c r="C3" s="5" t="s">
        <v>0</v>
      </c>
      <c r="D3" s="1">
        <v>23847466</v>
      </c>
      <c r="E3" s="13">
        <f>14182568-636674</f>
        <v>13545894</v>
      </c>
      <c r="F3" s="14">
        <v>25016857</v>
      </c>
      <c r="G3" s="15">
        <f>(D3+E3)-F3</f>
        <v>12376503</v>
      </c>
    </row>
    <row r="4" spans="2:7" ht="15.75" x14ac:dyDescent="0.25">
      <c r="B4" s="6">
        <v>2</v>
      </c>
      <c r="C4" s="7" t="s">
        <v>1</v>
      </c>
      <c r="D4" s="2">
        <v>14856589</v>
      </c>
      <c r="E4" s="13">
        <v>84616444</v>
      </c>
      <c r="F4" s="14">
        <v>74442913</v>
      </c>
      <c r="G4" s="15">
        <f t="shared" ref="G4:G63" si="0">(D4+E4)-F4</f>
        <v>25030120</v>
      </c>
    </row>
    <row r="5" spans="2:7" ht="15.75" x14ac:dyDescent="0.25">
      <c r="B5" s="6">
        <v>3</v>
      </c>
      <c r="C5" s="7" t="s">
        <v>2</v>
      </c>
      <c r="D5" s="2">
        <v>141054794</v>
      </c>
      <c r="E5" s="13">
        <v>417441028</v>
      </c>
      <c r="F5" s="14">
        <v>475753711</v>
      </c>
      <c r="G5" s="15">
        <f t="shared" si="0"/>
        <v>82742111</v>
      </c>
    </row>
    <row r="6" spans="2:7" ht="15.75" x14ac:dyDescent="0.25">
      <c r="B6" s="6">
        <v>4</v>
      </c>
      <c r="C6" s="7" t="s">
        <v>3</v>
      </c>
      <c r="D6" s="2">
        <v>142714433</v>
      </c>
      <c r="E6" s="13">
        <v>27756378</v>
      </c>
      <c r="F6" s="14">
        <f>72874058+46549068</f>
        <v>119423126</v>
      </c>
      <c r="G6" s="15">
        <f t="shared" si="0"/>
        <v>51047685</v>
      </c>
    </row>
    <row r="7" spans="2:7" ht="15.75" x14ac:dyDescent="0.25">
      <c r="B7" s="6">
        <v>5</v>
      </c>
      <c r="C7" s="7" t="s">
        <v>4</v>
      </c>
      <c r="D7" s="2">
        <v>9264807</v>
      </c>
      <c r="E7" s="13">
        <v>257991447</v>
      </c>
      <c r="F7" s="14">
        <v>256877691</v>
      </c>
      <c r="G7" s="15">
        <f t="shared" si="0"/>
        <v>10378563</v>
      </c>
    </row>
    <row r="8" spans="2:7" ht="15.75" x14ac:dyDescent="0.25">
      <c r="B8" s="6">
        <v>6</v>
      </c>
      <c r="C8" s="7" t="s">
        <v>5</v>
      </c>
      <c r="D8" s="2">
        <v>79393440</v>
      </c>
      <c r="E8" s="13">
        <v>42226246</v>
      </c>
      <c r="F8" s="14">
        <f>47413249+59555364</f>
        <v>106968613</v>
      </c>
      <c r="G8" s="15">
        <f t="shared" si="0"/>
        <v>14651073</v>
      </c>
    </row>
    <row r="9" spans="2:7" ht="15.75" x14ac:dyDescent="0.25">
      <c r="B9" s="6">
        <v>7</v>
      </c>
      <c r="C9" s="7" t="s">
        <v>6</v>
      </c>
      <c r="D9" s="2">
        <v>194025575</v>
      </c>
      <c r="E9" s="13">
        <v>518719785</v>
      </c>
      <c r="F9" s="14">
        <v>450021238</v>
      </c>
      <c r="G9" s="15">
        <f t="shared" si="0"/>
        <v>262724122</v>
      </c>
    </row>
    <row r="10" spans="2:7" ht="15.75" x14ac:dyDescent="0.25">
      <c r="B10" s="6">
        <v>8</v>
      </c>
      <c r="C10" s="7" t="s">
        <v>7</v>
      </c>
      <c r="D10" s="2">
        <v>107043444</v>
      </c>
      <c r="E10" s="13">
        <f>77794142-215</f>
        <v>77793927</v>
      </c>
      <c r="F10" s="14">
        <v>141319163</v>
      </c>
      <c r="G10" s="15">
        <f t="shared" si="0"/>
        <v>43518208</v>
      </c>
    </row>
    <row r="11" spans="2:7" ht="15.75" x14ac:dyDescent="0.25">
      <c r="B11" s="6">
        <v>9</v>
      </c>
      <c r="C11" s="7" t="s">
        <v>8</v>
      </c>
      <c r="D11" s="2">
        <v>13371028</v>
      </c>
      <c r="E11" s="13">
        <v>35400911</v>
      </c>
      <c r="F11" s="14">
        <v>13371028</v>
      </c>
      <c r="G11" s="15">
        <f t="shared" si="0"/>
        <v>35400911</v>
      </c>
    </row>
    <row r="12" spans="2:7" ht="15.75" x14ac:dyDescent="0.25">
      <c r="B12" s="6">
        <v>10</v>
      </c>
      <c r="C12" s="7" t="s">
        <v>9</v>
      </c>
      <c r="D12" s="2">
        <v>457819638</v>
      </c>
      <c r="E12" s="13">
        <v>44553642</v>
      </c>
      <c r="F12" s="14">
        <f>12218581+160014861</f>
        <v>172233442</v>
      </c>
      <c r="G12" s="15">
        <f t="shared" si="0"/>
        <v>330139838</v>
      </c>
    </row>
    <row r="13" spans="2:7" ht="15.75" x14ac:dyDescent="0.25">
      <c r="B13" s="6">
        <v>11</v>
      </c>
      <c r="C13" s="7" t="s">
        <v>10</v>
      </c>
      <c r="D13" s="2">
        <v>183226749</v>
      </c>
      <c r="E13" s="13">
        <v>859642876</v>
      </c>
      <c r="F13" s="14">
        <v>853867250</v>
      </c>
      <c r="G13" s="15">
        <f t="shared" si="0"/>
        <v>189002375</v>
      </c>
    </row>
    <row r="14" spans="2:7" ht="15.75" x14ac:dyDescent="0.25">
      <c r="B14" s="6">
        <v>12</v>
      </c>
      <c r="C14" s="7" t="s">
        <v>11</v>
      </c>
      <c r="D14" s="2">
        <v>362294741</v>
      </c>
      <c r="E14" s="13">
        <v>11172016</v>
      </c>
      <c r="F14" s="14">
        <f>172564373+42878217</f>
        <v>215442590</v>
      </c>
      <c r="G14" s="15">
        <f t="shared" si="0"/>
        <v>158024167</v>
      </c>
    </row>
    <row r="15" spans="2:7" ht="15.75" x14ac:dyDescent="0.25">
      <c r="B15" s="6">
        <v>13</v>
      </c>
      <c r="C15" s="7" t="s">
        <v>12</v>
      </c>
      <c r="D15" s="2">
        <v>24677293</v>
      </c>
      <c r="E15" s="13">
        <v>326147472</v>
      </c>
      <c r="F15" s="14">
        <v>340277465</v>
      </c>
      <c r="G15" s="15">
        <f t="shared" si="0"/>
        <v>10547300</v>
      </c>
    </row>
    <row r="16" spans="2:7" ht="15.75" x14ac:dyDescent="0.25">
      <c r="B16" s="6">
        <v>14</v>
      </c>
      <c r="C16" s="7" t="s">
        <v>13</v>
      </c>
      <c r="D16" s="2">
        <v>10226633</v>
      </c>
      <c r="E16" s="13">
        <v>210176</v>
      </c>
      <c r="F16" s="14">
        <v>5748621</v>
      </c>
      <c r="G16" s="15">
        <f t="shared" si="0"/>
        <v>4688188</v>
      </c>
    </row>
    <row r="17" spans="2:7" ht="15.75" x14ac:dyDescent="0.25">
      <c r="B17" s="6">
        <v>15</v>
      </c>
      <c r="C17" s="7" t="s">
        <v>14</v>
      </c>
      <c r="D17" s="2">
        <v>35391669</v>
      </c>
      <c r="E17" s="13">
        <v>314481024</v>
      </c>
      <c r="F17" s="14">
        <v>323973670</v>
      </c>
      <c r="G17" s="15">
        <f t="shared" si="0"/>
        <v>25899023</v>
      </c>
    </row>
    <row r="18" spans="2:7" ht="15.75" x14ac:dyDescent="0.25">
      <c r="B18" s="6">
        <v>16</v>
      </c>
      <c r="C18" s="7" t="s">
        <v>15</v>
      </c>
      <c r="D18" s="2">
        <v>118000000</v>
      </c>
      <c r="E18" s="13">
        <v>0</v>
      </c>
      <c r="F18" s="14">
        <f>84500000+13000000</f>
        <v>97500000</v>
      </c>
      <c r="G18" s="15">
        <f t="shared" si="0"/>
        <v>20500000</v>
      </c>
    </row>
    <row r="19" spans="2:7" ht="15.75" x14ac:dyDescent="0.25">
      <c r="B19" s="6">
        <v>17</v>
      </c>
      <c r="C19" s="7" t="s">
        <v>16</v>
      </c>
      <c r="D19" s="2">
        <v>13084106</v>
      </c>
      <c r="E19" s="13">
        <v>27606220</v>
      </c>
      <c r="F19" s="14">
        <v>27510931</v>
      </c>
      <c r="G19" s="15">
        <f t="shared" si="0"/>
        <v>13179395</v>
      </c>
    </row>
    <row r="20" spans="2:7" ht="15.75" x14ac:dyDescent="0.25">
      <c r="B20" s="6">
        <v>18</v>
      </c>
      <c r="C20" s="7" t="s">
        <v>17</v>
      </c>
      <c r="D20" s="2">
        <v>8540000</v>
      </c>
      <c r="E20" s="13">
        <v>13078537</v>
      </c>
      <c r="F20" s="14">
        <v>20591177</v>
      </c>
      <c r="G20" s="15">
        <f t="shared" si="0"/>
        <v>1027360</v>
      </c>
    </row>
    <row r="21" spans="2:7" ht="15.75" x14ac:dyDescent="0.25">
      <c r="B21" s="6">
        <v>19</v>
      </c>
      <c r="C21" s="7" t="s">
        <v>18</v>
      </c>
      <c r="D21" s="2">
        <v>237143249</v>
      </c>
      <c r="E21" s="13">
        <v>848646962</v>
      </c>
      <c r="F21" s="14">
        <v>810958961</v>
      </c>
      <c r="G21" s="15">
        <f t="shared" si="0"/>
        <v>274831250</v>
      </c>
    </row>
    <row r="22" spans="2:7" ht="15.75" x14ac:dyDescent="0.25">
      <c r="B22" s="6">
        <v>20</v>
      </c>
      <c r="C22" s="7" t="s">
        <v>19</v>
      </c>
      <c r="D22" s="2">
        <v>279157417</v>
      </c>
      <c r="E22" s="13">
        <v>1169669988.9000001</v>
      </c>
      <c r="F22" s="14">
        <v>1041916054</v>
      </c>
      <c r="G22" s="15">
        <f t="shared" si="0"/>
        <v>406911351.9000001</v>
      </c>
    </row>
    <row r="23" spans="2:7" ht="15.75" x14ac:dyDescent="0.25">
      <c r="B23" s="6">
        <v>21</v>
      </c>
      <c r="C23" s="7" t="s">
        <v>20</v>
      </c>
      <c r="D23" s="2">
        <v>3002139</v>
      </c>
      <c r="E23" s="13">
        <v>1400712</v>
      </c>
      <c r="F23" s="14">
        <v>3474139</v>
      </c>
      <c r="G23" s="15">
        <f t="shared" si="0"/>
        <v>928712</v>
      </c>
    </row>
    <row r="24" spans="2:7" ht="15.75" x14ac:dyDescent="0.25">
      <c r="B24" s="6">
        <v>22</v>
      </c>
      <c r="C24" s="7" t="s">
        <v>21</v>
      </c>
      <c r="D24" s="2">
        <v>68946416</v>
      </c>
      <c r="E24" s="13">
        <v>28772711</v>
      </c>
      <c r="F24" s="14">
        <f>37340268+46825887</f>
        <v>84166155</v>
      </c>
      <c r="G24" s="15">
        <f t="shared" si="0"/>
        <v>13552972</v>
      </c>
    </row>
    <row r="25" spans="2:7" ht="15.75" x14ac:dyDescent="0.25">
      <c r="B25" s="6">
        <v>23</v>
      </c>
      <c r="C25" s="7" t="s">
        <v>22</v>
      </c>
      <c r="D25" s="2">
        <v>2066904</v>
      </c>
      <c r="E25" s="13">
        <v>23790862</v>
      </c>
      <c r="F25" s="14">
        <v>8500326</v>
      </c>
      <c r="G25" s="15">
        <f t="shared" si="0"/>
        <v>17357440</v>
      </c>
    </row>
    <row r="26" spans="2:7" ht="15.75" x14ac:dyDescent="0.25">
      <c r="B26" s="6">
        <v>24</v>
      </c>
      <c r="C26" s="7" t="s">
        <v>23</v>
      </c>
      <c r="D26" s="2">
        <v>60446245</v>
      </c>
      <c r="E26" s="13">
        <v>48593412</v>
      </c>
      <c r="F26" s="14">
        <v>9624649</v>
      </c>
      <c r="G26" s="15">
        <f t="shared" si="0"/>
        <v>99415008</v>
      </c>
    </row>
    <row r="27" spans="2:7" ht="15.75" x14ac:dyDescent="0.25">
      <c r="B27" s="6">
        <v>25</v>
      </c>
      <c r="C27" s="7" t="s">
        <v>24</v>
      </c>
      <c r="D27" s="2">
        <v>112133208</v>
      </c>
      <c r="E27" s="13">
        <v>167400159</v>
      </c>
      <c r="F27" s="14">
        <v>215322126</v>
      </c>
      <c r="G27" s="15">
        <f t="shared" si="0"/>
        <v>64211241</v>
      </c>
    </row>
    <row r="28" spans="2:7" ht="15.75" x14ac:dyDescent="0.25">
      <c r="B28" s="6">
        <v>26</v>
      </c>
      <c r="C28" s="7" t="s">
        <v>25</v>
      </c>
      <c r="D28" s="2">
        <v>133507994</v>
      </c>
      <c r="E28" s="13">
        <v>9759639</v>
      </c>
      <c r="F28" s="14">
        <f>38679261+23811256</f>
        <v>62490517</v>
      </c>
      <c r="G28" s="15">
        <f t="shared" si="0"/>
        <v>80777116</v>
      </c>
    </row>
    <row r="29" spans="2:7" ht="15.75" x14ac:dyDescent="0.25">
      <c r="B29" s="6">
        <v>27</v>
      </c>
      <c r="C29" s="7" t="s">
        <v>26</v>
      </c>
      <c r="D29" s="2">
        <v>47202617</v>
      </c>
      <c r="E29" s="13">
        <v>142986006</v>
      </c>
      <c r="F29" s="14">
        <v>136089467</v>
      </c>
      <c r="G29" s="15">
        <f t="shared" si="0"/>
        <v>54099156</v>
      </c>
    </row>
    <row r="30" spans="2:7" ht="15.75" x14ac:dyDescent="0.25">
      <c r="B30" s="6">
        <v>28</v>
      </c>
      <c r="C30" s="7" t="s">
        <v>27</v>
      </c>
      <c r="D30" s="2">
        <v>237440261</v>
      </c>
      <c r="E30" s="13">
        <v>0</v>
      </c>
      <c r="F30" s="14">
        <v>117855052</v>
      </c>
      <c r="G30" s="15">
        <f t="shared" si="0"/>
        <v>119585209</v>
      </c>
    </row>
    <row r="31" spans="2:7" ht="15.75" x14ac:dyDescent="0.25">
      <c r="B31" s="6">
        <v>29</v>
      </c>
      <c r="C31" s="7" t="s">
        <v>28</v>
      </c>
      <c r="D31" s="2">
        <v>27818908</v>
      </c>
      <c r="E31" s="13">
        <v>25300559</v>
      </c>
      <c r="F31" s="14">
        <v>36223868</v>
      </c>
      <c r="G31" s="15">
        <f t="shared" si="0"/>
        <v>16895599</v>
      </c>
    </row>
    <row r="32" spans="2:7" ht="15.75" x14ac:dyDescent="0.25">
      <c r="B32" s="6">
        <v>30</v>
      </c>
      <c r="C32" s="7" t="s">
        <v>29</v>
      </c>
      <c r="D32" s="2">
        <v>535781768.13</v>
      </c>
      <c r="E32" s="13">
        <f>540531567-102215390</f>
        <v>438316177</v>
      </c>
      <c r="F32" s="14">
        <v>587493395.52999997</v>
      </c>
      <c r="G32" s="15">
        <f t="shared" si="0"/>
        <v>386604549.60000002</v>
      </c>
    </row>
    <row r="33" spans="2:7" ht="15.75" x14ac:dyDescent="0.25">
      <c r="B33" s="6">
        <v>31</v>
      </c>
      <c r="C33" s="7" t="s">
        <v>30</v>
      </c>
      <c r="D33" s="2">
        <v>12515650</v>
      </c>
      <c r="E33" s="13">
        <v>0</v>
      </c>
      <c r="F33" s="14">
        <v>1350000</v>
      </c>
      <c r="G33" s="15">
        <f t="shared" si="0"/>
        <v>11165650</v>
      </c>
    </row>
    <row r="34" spans="2:7" ht="15.75" x14ac:dyDescent="0.25">
      <c r="B34" s="6">
        <v>32</v>
      </c>
      <c r="C34" s="7" t="s">
        <v>31</v>
      </c>
      <c r="D34" s="2">
        <v>57337180</v>
      </c>
      <c r="E34" s="13">
        <v>995007769</v>
      </c>
      <c r="F34" s="14">
        <v>815633348</v>
      </c>
      <c r="G34" s="15">
        <f t="shared" si="0"/>
        <v>236711601</v>
      </c>
    </row>
    <row r="35" spans="2:7" ht="15.75" x14ac:dyDescent="0.25">
      <c r="B35" s="6">
        <v>33</v>
      </c>
      <c r="C35" s="7" t="s">
        <v>32</v>
      </c>
      <c r="D35" s="2">
        <v>350323911</v>
      </c>
      <c r="E35" s="13">
        <v>68716287</v>
      </c>
      <c r="F35" s="14">
        <v>247417286</v>
      </c>
      <c r="G35" s="15">
        <f t="shared" si="0"/>
        <v>171622912</v>
      </c>
    </row>
    <row r="36" spans="2:7" ht="15.75" x14ac:dyDescent="0.25">
      <c r="B36" s="6">
        <v>34</v>
      </c>
      <c r="C36" s="7" t="s">
        <v>33</v>
      </c>
      <c r="D36" s="2">
        <v>67984947</v>
      </c>
      <c r="E36" s="13">
        <v>13084262</v>
      </c>
      <c r="F36" s="14">
        <f>22296707+36038176</f>
        <v>58334883</v>
      </c>
      <c r="G36" s="15">
        <f t="shared" si="0"/>
        <v>22734326</v>
      </c>
    </row>
    <row r="37" spans="2:7" ht="15.75" x14ac:dyDescent="0.25">
      <c r="B37" s="6">
        <v>35</v>
      </c>
      <c r="C37" s="7" t="s">
        <v>34</v>
      </c>
      <c r="D37" s="2">
        <v>86089607</v>
      </c>
      <c r="E37" s="13">
        <v>369472551</v>
      </c>
      <c r="F37" s="14">
        <v>447981230</v>
      </c>
      <c r="G37" s="15">
        <f t="shared" si="0"/>
        <v>7580928</v>
      </c>
    </row>
    <row r="38" spans="2:7" ht="15.75" x14ac:dyDescent="0.25">
      <c r="B38" s="6">
        <v>36</v>
      </c>
      <c r="C38" s="7" t="s">
        <v>35</v>
      </c>
      <c r="D38" s="2">
        <v>373725617</v>
      </c>
      <c r="E38" s="13">
        <v>1127031</v>
      </c>
      <c r="F38" s="14">
        <f>255939822+84760582</f>
        <v>340700404</v>
      </c>
      <c r="G38" s="15">
        <f t="shared" si="0"/>
        <v>34152244</v>
      </c>
    </row>
    <row r="39" spans="2:7" ht="15.75" x14ac:dyDescent="0.25">
      <c r="B39" s="6">
        <v>37</v>
      </c>
      <c r="C39" s="7" t="s">
        <v>36</v>
      </c>
      <c r="D39" s="2">
        <v>40850004</v>
      </c>
      <c r="E39" s="13">
        <v>26614251</v>
      </c>
      <c r="F39" s="14">
        <v>57431562</v>
      </c>
      <c r="G39" s="15">
        <f t="shared" si="0"/>
        <v>10032693</v>
      </c>
    </row>
    <row r="40" spans="2:7" ht="15.75" x14ac:dyDescent="0.25">
      <c r="B40" s="6">
        <v>38</v>
      </c>
      <c r="C40" s="7" t="s">
        <v>37</v>
      </c>
      <c r="D40" s="2">
        <v>40491000</v>
      </c>
      <c r="E40" s="13">
        <v>120370511</v>
      </c>
      <c r="F40" s="14">
        <v>128107000</v>
      </c>
      <c r="G40" s="15">
        <f t="shared" si="0"/>
        <v>32754511</v>
      </c>
    </row>
    <row r="41" spans="2:7" ht="15.75" x14ac:dyDescent="0.25">
      <c r="B41" s="6">
        <v>39</v>
      </c>
      <c r="C41" s="7" t="s">
        <v>38</v>
      </c>
      <c r="D41" s="2">
        <v>49037808</v>
      </c>
      <c r="E41" s="13">
        <v>93138376</v>
      </c>
      <c r="F41" s="14">
        <v>75223843</v>
      </c>
      <c r="G41" s="15">
        <f t="shared" si="0"/>
        <v>66952341</v>
      </c>
    </row>
    <row r="42" spans="2:7" ht="15.75" x14ac:dyDescent="0.25">
      <c r="B42" s="6">
        <v>40</v>
      </c>
      <c r="C42" s="7" t="s">
        <v>39</v>
      </c>
      <c r="D42" s="2">
        <v>5354520</v>
      </c>
      <c r="E42" s="13">
        <v>170920409</v>
      </c>
      <c r="F42" s="14">
        <v>176274929</v>
      </c>
      <c r="G42" s="15">
        <f t="shared" si="0"/>
        <v>0</v>
      </c>
    </row>
    <row r="43" spans="2:7" ht="15.75" x14ac:dyDescent="0.25">
      <c r="B43" s="6">
        <v>41</v>
      </c>
      <c r="C43" s="7" t="s">
        <v>40</v>
      </c>
      <c r="D43" s="2">
        <v>39658318</v>
      </c>
      <c r="E43" s="13">
        <f>32943812-2695000</f>
        <v>30248812</v>
      </c>
      <c r="F43" s="14">
        <v>26558036</v>
      </c>
      <c r="G43" s="15">
        <f t="shared" si="0"/>
        <v>43349094</v>
      </c>
    </row>
    <row r="44" spans="2:7" ht="15.75" x14ac:dyDescent="0.25">
      <c r="B44" s="6">
        <v>42</v>
      </c>
      <c r="C44" s="7" t="s">
        <v>41</v>
      </c>
      <c r="D44" s="2">
        <v>21751948</v>
      </c>
      <c r="E44" s="13">
        <v>734064</v>
      </c>
      <c r="F44" s="14">
        <f>7074745+2200000</f>
        <v>9274745</v>
      </c>
      <c r="G44" s="15">
        <f t="shared" si="0"/>
        <v>13211267</v>
      </c>
    </row>
    <row r="45" spans="2:7" ht="15.75" x14ac:dyDescent="0.25">
      <c r="B45" s="6">
        <v>43</v>
      </c>
      <c r="C45" s="7" t="s">
        <v>42</v>
      </c>
      <c r="D45" s="2">
        <v>378896144</v>
      </c>
      <c r="E45" s="13">
        <f>282007086+748044</f>
        <v>282755130</v>
      </c>
      <c r="F45" s="14">
        <v>211808288</v>
      </c>
      <c r="G45" s="15">
        <f t="shared" si="0"/>
        <v>449842986</v>
      </c>
    </row>
    <row r="46" spans="2:7" ht="15.75" x14ac:dyDescent="0.25">
      <c r="B46" s="6">
        <v>44</v>
      </c>
      <c r="C46" s="7" t="s">
        <v>43</v>
      </c>
      <c r="D46" s="2">
        <v>10949866</v>
      </c>
      <c r="E46" s="13">
        <v>12934736</v>
      </c>
      <c r="F46" s="14">
        <v>3982134</v>
      </c>
      <c r="G46" s="15">
        <f t="shared" si="0"/>
        <v>19902468</v>
      </c>
    </row>
    <row r="47" spans="2:7" ht="15.75" x14ac:dyDescent="0.25">
      <c r="B47" s="6">
        <v>45</v>
      </c>
      <c r="C47" s="7" t="s">
        <v>44</v>
      </c>
      <c r="D47" s="2">
        <v>41109243</v>
      </c>
      <c r="E47" s="13">
        <f>360515848.1-14721465</f>
        <v>345794383.10000002</v>
      </c>
      <c r="F47" s="14">
        <v>286631477</v>
      </c>
      <c r="G47" s="15">
        <f t="shared" si="0"/>
        <v>100272149.10000002</v>
      </c>
    </row>
    <row r="48" spans="2:7" ht="15.75" x14ac:dyDescent="0.25">
      <c r="B48" s="6">
        <v>46</v>
      </c>
      <c r="C48" s="7" t="s">
        <v>45</v>
      </c>
      <c r="D48" s="2">
        <v>43967170</v>
      </c>
      <c r="E48" s="13">
        <v>1643528</v>
      </c>
      <c r="F48" s="14">
        <v>13533924</v>
      </c>
      <c r="G48" s="15">
        <f t="shared" si="0"/>
        <v>32076774</v>
      </c>
    </row>
    <row r="49" spans="2:7" ht="15.75" x14ac:dyDescent="0.25">
      <c r="B49" s="6">
        <v>47</v>
      </c>
      <c r="C49" s="7" t="s">
        <v>46</v>
      </c>
      <c r="D49" s="2">
        <v>3048328</v>
      </c>
      <c r="E49" s="13">
        <v>1465912</v>
      </c>
      <c r="F49" s="14">
        <f>209800+2666808</f>
        <v>2876608</v>
      </c>
      <c r="G49" s="15">
        <f t="shared" si="0"/>
        <v>1637632</v>
      </c>
    </row>
    <row r="50" spans="2:7" ht="15.75" x14ac:dyDescent="0.25">
      <c r="B50" s="6">
        <v>48</v>
      </c>
      <c r="C50" s="7" t="s">
        <v>47</v>
      </c>
      <c r="D50" s="2">
        <v>37732717</v>
      </c>
      <c r="E50" s="13">
        <v>63289348</v>
      </c>
      <c r="F50" s="14">
        <v>88291500</v>
      </c>
      <c r="G50" s="15">
        <f t="shared" si="0"/>
        <v>12730565</v>
      </c>
    </row>
    <row r="51" spans="2:7" ht="15.75" x14ac:dyDescent="0.25">
      <c r="B51" s="6">
        <v>49</v>
      </c>
      <c r="C51" s="7" t="s">
        <v>48</v>
      </c>
      <c r="D51" s="2">
        <v>20959838</v>
      </c>
      <c r="E51" s="13">
        <v>108660785</v>
      </c>
      <c r="F51" s="14">
        <v>83315760</v>
      </c>
      <c r="G51" s="15">
        <f t="shared" si="0"/>
        <v>46304863</v>
      </c>
    </row>
    <row r="52" spans="2:7" ht="15.75" x14ac:dyDescent="0.25">
      <c r="B52" s="6">
        <v>50</v>
      </c>
      <c r="C52" s="7" t="s">
        <v>49</v>
      </c>
      <c r="D52" s="2">
        <v>84058153</v>
      </c>
      <c r="E52" s="13">
        <v>296030</v>
      </c>
      <c r="F52" s="14">
        <v>43496305</v>
      </c>
      <c r="G52" s="15">
        <f t="shared" si="0"/>
        <v>40857878</v>
      </c>
    </row>
    <row r="53" spans="2:7" ht="15.75" x14ac:dyDescent="0.25">
      <c r="B53" s="6">
        <v>51</v>
      </c>
      <c r="C53" s="7" t="s">
        <v>50</v>
      </c>
      <c r="D53" s="2">
        <v>123638122</v>
      </c>
      <c r="E53" s="13">
        <v>583275067</v>
      </c>
      <c r="F53" s="14">
        <v>482138522</v>
      </c>
      <c r="G53" s="15">
        <f t="shared" si="0"/>
        <v>224774667</v>
      </c>
    </row>
    <row r="54" spans="2:7" ht="15.75" x14ac:dyDescent="0.25">
      <c r="B54" s="6">
        <v>52</v>
      </c>
      <c r="C54" s="7" t="s">
        <v>51</v>
      </c>
      <c r="D54" s="13">
        <v>11040995</v>
      </c>
      <c r="E54" s="13">
        <v>0</v>
      </c>
      <c r="F54" s="14">
        <f>798281+8549514</f>
        <v>9347795</v>
      </c>
      <c r="G54" s="15">
        <f t="shared" si="0"/>
        <v>1693200</v>
      </c>
    </row>
    <row r="55" spans="2:7" ht="15.75" x14ac:dyDescent="0.25">
      <c r="B55" s="6">
        <v>53</v>
      </c>
      <c r="C55" s="7" t="s">
        <v>52</v>
      </c>
      <c r="D55" s="2">
        <v>213523930.87</v>
      </c>
      <c r="E55" s="13">
        <v>2910886</v>
      </c>
      <c r="F55" s="14">
        <f>134958509+14671949</f>
        <v>149630458</v>
      </c>
      <c r="G55" s="15">
        <f t="shared" si="0"/>
        <v>66804358.870000005</v>
      </c>
    </row>
    <row r="56" spans="2:7" ht="15.75" x14ac:dyDescent="0.25">
      <c r="B56" s="6">
        <v>54</v>
      </c>
      <c r="C56" s="7" t="s">
        <v>53</v>
      </c>
      <c r="D56" s="2">
        <v>78386795</v>
      </c>
      <c r="E56" s="13">
        <v>23738101</v>
      </c>
      <c r="F56" s="14">
        <f>28951911+44996493</f>
        <v>73948404</v>
      </c>
      <c r="G56" s="15">
        <f t="shared" si="0"/>
        <v>28176492</v>
      </c>
    </row>
    <row r="57" spans="2:7" ht="15.75" x14ac:dyDescent="0.25">
      <c r="B57" s="6">
        <v>55</v>
      </c>
      <c r="C57" s="7" t="s">
        <v>54</v>
      </c>
      <c r="D57" s="2">
        <v>21421780</v>
      </c>
      <c r="E57" s="13">
        <v>39554808</v>
      </c>
      <c r="F57" s="14">
        <v>44137239</v>
      </c>
      <c r="G57" s="15">
        <f t="shared" si="0"/>
        <v>16839349</v>
      </c>
    </row>
    <row r="58" spans="2:7" ht="15.75" x14ac:dyDescent="0.25">
      <c r="B58" s="6">
        <v>56</v>
      </c>
      <c r="C58" s="7" t="s">
        <v>55</v>
      </c>
      <c r="D58" s="2">
        <v>5504207307</v>
      </c>
      <c r="E58" s="13">
        <f>7062394278.62673+353079382</f>
        <v>7415473660.62673</v>
      </c>
      <c r="F58" s="14">
        <v>9527998129.3374538</v>
      </c>
      <c r="G58" s="15">
        <f t="shared" si="0"/>
        <v>3391682838.2892761</v>
      </c>
    </row>
    <row r="59" spans="2:7" ht="15.75" x14ac:dyDescent="0.25">
      <c r="B59" s="6">
        <v>57</v>
      </c>
      <c r="C59" s="7" t="s">
        <v>56</v>
      </c>
      <c r="D59" s="2">
        <v>88066695</v>
      </c>
      <c r="E59" s="13">
        <v>4954131</v>
      </c>
      <c r="F59" s="14">
        <v>51021361</v>
      </c>
      <c r="G59" s="15">
        <f t="shared" si="0"/>
        <v>41999465</v>
      </c>
    </row>
    <row r="60" spans="2:7" ht="15.75" x14ac:dyDescent="0.25">
      <c r="B60" s="6">
        <v>58</v>
      </c>
      <c r="C60" s="7" t="s">
        <v>57</v>
      </c>
      <c r="D60" s="2">
        <v>33061371</v>
      </c>
      <c r="E60" s="13">
        <v>486519967</v>
      </c>
      <c r="F60" s="14">
        <v>457354308</v>
      </c>
      <c r="G60" s="15">
        <f t="shared" si="0"/>
        <v>62227030</v>
      </c>
    </row>
    <row r="61" spans="2:7" ht="15.75" x14ac:dyDescent="0.25">
      <c r="B61" s="6">
        <v>59</v>
      </c>
      <c r="C61" s="7" t="s">
        <v>58</v>
      </c>
      <c r="D61" s="2">
        <v>10466703</v>
      </c>
      <c r="E61" s="13">
        <v>11959105</v>
      </c>
      <c r="F61" s="14">
        <v>10672399</v>
      </c>
      <c r="G61" s="15">
        <f t="shared" si="0"/>
        <v>11753409</v>
      </c>
    </row>
    <row r="62" spans="2:7" ht="15.75" x14ac:dyDescent="0.25">
      <c r="B62" s="6">
        <v>60</v>
      </c>
      <c r="C62" s="7" t="s">
        <v>59</v>
      </c>
      <c r="D62" s="2">
        <v>190522095</v>
      </c>
      <c r="E62" s="13">
        <v>1850193259</v>
      </c>
      <c r="F62" s="14">
        <v>1592221521</v>
      </c>
      <c r="G62" s="15">
        <f t="shared" si="0"/>
        <v>448493833</v>
      </c>
    </row>
    <row r="63" spans="2:7" ht="16.5" thickBot="1" x14ac:dyDescent="0.3">
      <c r="B63" s="8">
        <v>61</v>
      </c>
      <c r="C63" s="9" t="s">
        <v>60</v>
      </c>
      <c r="D63" s="3">
        <v>82726411</v>
      </c>
      <c r="E63" s="16">
        <v>17689164</v>
      </c>
      <c r="F63" s="17">
        <f>11321960+82726411</f>
        <v>94048371</v>
      </c>
      <c r="G63" s="18">
        <f t="shared" si="0"/>
        <v>6367204</v>
      </c>
    </row>
    <row r="64" spans="2:7" ht="18" thickTop="1" thickBot="1" x14ac:dyDescent="0.35">
      <c r="B64" s="11" t="s">
        <v>64</v>
      </c>
      <c r="C64" s="12"/>
      <c r="D64" s="24">
        <v>11806383705</v>
      </c>
      <c r="E64" s="24">
        <f>SUM(E3:E63)</f>
        <v>19119563534.626732</v>
      </c>
      <c r="F64" s="24">
        <f>SUM(F3:F63)</f>
        <v>22445195964.867455</v>
      </c>
      <c r="G64" s="24">
        <f>(D64+E64)-F64</f>
        <v>8480751274.7592773</v>
      </c>
    </row>
    <row r="65" spans="4:4" ht="15.75" thickTop="1" x14ac:dyDescent="0.25"/>
    <row r="66" spans="4:4" x14ac:dyDescent="0.25">
      <c r="D66" s="10"/>
    </row>
  </sheetData>
  <mergeCells count="1">
    <mergeCell ref="B64:C64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Mars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Kledia Dono</dc:creator>
  <cp:lastModifiedBy>elidona.durmishi</cp:lastModifiedBy>
  <dcterms:created xsi:type="dcterms:W3CDTF">2018-07-06T08:43:56Z</dcterms:created>
  <dcterms:modified xsi:type="dcterms:W3CDTF">2018-07-09T13:58:00Z</dcterms:modified>
</cp:coreProperties>
</file>