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22995" windowHeight="10035"/>
  </bookViews>
  <sheets>
    <sheet name="Aneksi Formula IAL 2017-2019" sheetId="1" r:id="rId1"/>
  </sheets>
  <definedNames>
    <definedName name="Tavani_Vjetor">#REF!</definedName>
  </definedNames>
  <calcPr calcId="144525"/>
</workbook>
</file>

<file path=xl/calcChain.xml><?xml version="1.0" encoding="utf-8"?>
<calcChain xmlns="http://schemas.openxmlformats.org/spreadsheetml/2006/main">
  <c r="B26" i="1" l="1"/>
  <c r="B25" i="1"/>
  <c r="B24" i="1"/>
  <c r="C14" i="1"/>
  <c r="C13" i="1"/>
  <c r="C11" i="1"/>
  <c r="C26" i="1" s="1"/>
  <c r="C10" i="1"/>
  <c r="C22" i="1" s="1"/>
  <c r="C9" i="1"/>
  <c r="C18" i="1" s="1"/>
  <c r="C8" i="1"/>
  <c r="C15" i="1" s="1"/>
  <c r="C16" i="1" l="1"/>
  <c r="C20" i="1"/>
  <c r="C24" i="1"/>
  <c r="C25" i="1"/>
</calcChain>
</file>

<file path=xl/sharedStrings.xml><?xml version="1.0" encoding="utf-8"?>
<sst xmlns="http://schemas.openxmlformats.org/spreadsheetml/2006/main" count="47" uniqueCount="47">
  <si>
    <t>Kriteret e formulës  për shpërndarjen e  transfertës së  pakushtëzuar të financimit nga buxheti i shtetit për institucionet publike të arsimit të lartë-viti 2017</t>
  </si>
  <si>
    <t>Artikulli  buxhetor, simboli dhe llogaritja</t>
  </si>
  <si>
    <t xml:space="preserve">Koeficienti
</t>
  </si>
  <si>
    <t>Vlera ( në mijë lekë)</t>
  </si>
  <si>
    <t>Përshkrimi</t>
  </si>
  <si>
    <t>1. Shuma totale për transferimet e pakushtëzuara për institucionet publike të arsimit të lartë</t>
  </si>
  <si>
    <t>Shuma totale për transfertat e pakushtëzuara [T]</t>
  </si>
  <si>
    <r>
      <t>Shpërndarja e fondeve nga Buxheti i Shtetit mbeshtetur ne  nenin 110. te ligjit nr.80/2015 
1. Fondet nga Buxheti i Shtetit shpërndahen në formë granti, sipas kategorive të mëposhtme:
 a) granti i politikave të zhvillimit për institucionet publike të arsimit të lartë; 
b</t>
    </r>
    <r>
      <rPr>
        <b/>
        <sz val="10"/>
        <color indexed="8"/>
        <rFont val="Times New Roman"/>
        <family val="1"/>
      </rPr>
      <t>) granti i mësimdhënies; (ne kete formule eshte detajuar vetem granti i mesimdhenies pa perfshire fondin e bursave =400 milion leke si dhe fondin per mbeshtetje studentore =350 milion leke )</t>
    </r>
    <r>
      <rPr>
        <sz val="10"/>
        <color indexed="8"/>
        <rFont val="Times New Roman"/>
        <family val="1"/>
      </rPr>
      <t xml:space="preserve">
c) granti i punës kërkimore-shkencore dhe veprimtarive krijuese.
2. Këshilli i Ministrave miraton me vendim modelin e financimit të buxhetit për arsimin e lartë dhe kërkimin shkencor.
3. Zbatimi i skemës së financimit, sipas këtij ligji, për institucionet publike të arsimit të lartë, kryhet sipas udhëzimit të përbashkët të Ministrit të Financave dhe ministrit përgjegjës për arsimin.
</t>
    </r>
  </si>
  <si>
    <t>2. Ndarja bazë e sasisë totale për transfertën e pakushtëzuar për qëllime shpërndarjeje</t>
  </si>
  <si>
    <t>Shuma për paga dhe sigurime [P dhe S] 
= [T]*0,90</t>
  </si>
  <si>
    <t>Në fillim të procesit së përcaktimit të transfertave të pakushtëzuara për IAL-të e veçanta, MAS-i e ndan sasinë totale për transfertat e pakushtëzuara në 4  pjesë: a)shuma për paga dhe sigurime, 
b)shuma për për mallrat dhe shërbimet për arsimin dhe funksionimin, 
c)shuma për kostot specifike të institucionit;
d) shuma për funksionimin dhe mirëmbajtjen e infrastrukturës për kërkimet. 
Secila prej këtyre pjesëve ndahet veçmas midis IAL-ve të veçanta duke përdorur procedura të ndryshme. 
Transferta e llogaritur për cdo IAL është shuma e sasisë së  llogaritur për një IAL konkret, për secilën  nga të katërt pjesët e përmendura më lart. 
Paraqitja e kësaj ndarjeje të brendshme është e nevojshme për të siguruar barazinë, drejtësinë dhe transparencën e të gjithë procesit të shpërndarjes. Përqindjet e përdorura për ndarjen në katër pjesë pasqyrojnë nevojat e IAL-ve dhe politikën e MAS-it.</t>
  </si>
  <si>
    <t>Shuma për mallrat dhe shërbimet për arsimin dhe funksionimin [A dhe F]
 = [T]*0,5</t>
  </si>
  <si>
    <t>\</t>
  </si>
  <si>
    <t>Shuma për kostot specifike të institucionit dhe të zhvillimit [S dhe ZH] =  [T]*0,02</t>
  </si>
  <si>
    <t>Shuma për funksionimin dhe mirëmbajtjen e infrastrukturës për kërkimet [IK]
 = [T]*0,03</t>
  </si>
  <si>
    <t>3. Ndarja dhe metoda e shpërndarjes së sasisë për paga dhe sigurime</t>
  </si>
  <si>
    <t xml:space="preserve">Shuma për pagat dhe sigurimet e punonjësve ndihmës [P dhe S_PN]
 = [P dhe S_PN_2011]*1,05=(238394*1.05)=250,314 mije leke </t>
  </si>
  <si>
    <r>
      <t>Për qëllime shpërndarjeje, sipas paragrafit 2 të nenit 46 të ligjit, personeli administrativ ndahet në punonjës profesionistë, punonjës ndihmës dhe punonjës administrativë. Punonjësit ndihmës përfshijnë punonjësit që kryejnë detyra të përgjithshme operacionale (p.sh. rojet, shoferët, zjarrfikësit, pastruesit dhe personeli i mirëmbajtjes). Meqë nevoja objektive e këtij stafi varet së tepërmi nga specifikat e IAL-së, metoda e indeksimit nga shpërndarja e vitit të mëparshëm përdoret për këtë kategori. (</t>
    </r>
    <r>
      <rPr>
        <b/>
        <sz val="10"/>
        <color indexed="8"/>
        <rFont val="Times New Roman"/>
        <family val="1"/>
      </rPr>
      <t>numri i punonjesve i parashikuar per vitin 2016-2017)</t>
    </r>
  </si>
  <si>
    <t>Struktura bazë për paga dhe sigurime [P dhe S_SB]
 =  30 000 000. Lekë * 12 IAL (UT, UMT,UPT,UBT, UA, US, USH, UD, UE, UK, UGJ, UV)</t>
  </si>
  <si>
    <t>sasia fikse 
30 000 000 Lekë
për IAL</t>
  </si>
  <si>
    <t>Për secilin IAL caktohet nje shume si një strukturë bazë për paga dhe sigurime. Kjo masë është e nevojshme për shkak të ekzistencës së IAL-ve të vogla në sistem.</t>
  </si>
  <si>
    <t>Shuma për paga dhe sigurime për punonjësit e mësimdhënies shkencore, punonjësit administrativë dhe për punonjësit profesionistë e caktuar në përputhje me performancën e IAL-së në arsim. 
[P dhe S_PP]
 = ([P dhe S] - [P dhe S_PN] - [P dhe S_SB])*0,85</t>
  </si>
  <si>
    <t xml:space="preserve">Caktimi i pjesës më të madhe për paga dhe sigurime ndahet në 2 pjesë: 85% e shumës caktohet në përputhje me performancën e një IAL-ve të vetme në arsim dhe 15% në përputhje me performancën në kërkime. Shuma në këtë rresht caktohet në përputhje me performancën në arsim, që vlerësohet duke përdorur numrin e studentëve ekuivalentë me kohë të plotë (EKP) dhe numrin e të diplomuarve EKP në fusha studimi individuale duke marrë në konsideratë kërkesat për personel  të arsimit në ato fusha studimi, të shprehura nga koeficienti i kërkesave personale (KKP).  Gjithashtu merret në konsideratë edhe struktura e kualifikimit të stafit akademik. Ideja kryesore pas kërkesave për personel qëndron në faktin që fushat e veçanta të studimit ndryshojnë aq sa numri i studentëve që mund të mësohen nga një mësues (mesatarisht). </t>
  </si>
  <si>
    <t>Shuma për paga dhe sigurime për punonjësit e mësimdhënies shkencore, punonjësit administrativë dhe punonjësit profesionistë e caktuar në përputhje me performancën e IAL-së në kërkime [P dhe S_PK]
 = ([P dhe S] - [P dhe S_PN] - [P dhe S_SB])*0,15</t>
  </si>
  <si>
    <t>Vlerësimi i performancës së kërkimeve në 2011 bazohet në 3 tregues (për vitet e ardhshme, përgatiten 6 tregues): niveli i përvetësimit të granteve për kërkime nga burime të brendshme, përmasat e studimeve të doktoraturës të shprehura nga numri i të diplomuarve dhe kapaciteti i kërkimeve i shprehur nëpërmjet numrit të profesorëve me kohë të plotë. Arsyeja objektive e përdorimit të pjesshëm të performancës së kërkimeve për caktimin e sasisë për paga dhe sigurime është fakti se aktiviteti i kërkimeve është pjesë themelore e punës së personelit akademik.</t>
  </si>
  <si>
    <t>4. Ndarja dhe metoda e shpërndarjes së shumws për mallra dhe shërbime</t>
  </si>
  <si>
    <t>Shuma për mallra dhe shërbime për arsimin [M dhe SH_A] = [M dhe SH]*1/3</t>
  </si>
  <si>
    <t>Shpenzimet për mallra dhe shërbime mund të ndahen në shpenzime që varen nga fusha e studimit dhe në shpenzime që nuk varen prej tyre (pra, ngrohje, ndriçim). Raporti i këtyre pjesë në formulë përcaktohet në 1:2. Pjesa e parë titullohet mallra dhe shërbime për arsimin. Sasia e kësaj pjese është në këtë rresht dhe caktohet në përputhje me numrin e studentëve EKP të llogaritur nga koeficienti i kërkesave ekonomike (KKE). KKE-ja tregon kërkesat për kostot jopersonale të fushës përkatëse të studimit</t>
  </si>
  <si>
    <t>Struktura bazë për mallra dhe shërbime për funksionimin [M dhe SH_SB]
 =  10 000 000 Lekë * 11 _IAL</t>
  </si>
  <si>
    <t>Pjesa e dytë e shpenzimeve për mallra dhe shërbime titullohet mallra dhe shërbime për funksionimin. Për secilin IAL, sasia e kësaj pjese përbëhet nga një strukturë fikse bazë dhe një pjesë e caktuar në mënyrë proporcionale me numrin e studentëve EKP. Masa e strukturës bazë është e nevojshme për shkak të ekzistencës së IAL-ve të vogla në sistem.</t>
  </si>
  <si>
    <t>Shuma për mallra dhe shërbime për funksionimin [M dhe SH_0] = [M dhe SH]*2/3 - [M dhe SH_SB]</t>
  </si>
  <si>
    <t>5. Ndarja dhe metoda e shpërndarjes së shumws për kostot specifike të institucionit</t>
  </si>
  <si>
    <t xml:space="preserve">Shuma për kostot specifike të institucionit dhe të zhvillimit [S dhe ZH] </t>
  </si>
  <si>
    <t>Meqë mund të ekiztojnë raste të kostove specifike të IAL-ve që nuk janë të mbulura nga pjesë të tjera të formulës, formula mundëson shpërndarjen e një shumë për raste të tilla. Fondet për vende të veçanta pune ose mësimdhënie praktike në disa fusha janë një shembull i kostove specifike. Shpërndarja në këtë pjesë realizohet në bazë të kërkesave individuale të dorëzuara nga IAL që përmbajnë arsyetime dhe llogaritje kostosh për aktivitetet për të cilat kërkohet financimi. Shpërndarjet për kostot specifike të institucioneve limitohen vetëm ndaj artikujve jo standardë. Shuma e paraqitur në këtë radhë është një rezervë për kostot specifike të institucioneve në 2016.
Një pjesë e shumës në këtë radhë gjithashtu mund të përdoret për shpenzime aktuale të projekteve zhvillimore të dorëzuara nga IAL-ja dhe të aprovuara nga MAS-i.</t>
  </si>
  <si>
    <t>6. Ndarja dhe metoda e shpërndarjes së sasisë për funksionimin dhe mirëmbajtjen e infrastrukturës kërkimore</t>
  </si>
  <si>
    <t>Shuma për funksionimin dhe mirëmbajtjen e infrastrukturës kërkimore të shpërndarë sipas granteve të kërkimit nga burime të brendshme [IK_G.J]. 
= [IK]*1/3</t>
  </si>
  <si>
    <t>Përfshirja e shumës për funksionimin dhe mirëmbajtjen e infrastrukturës kërkimore në formulë vjen nga angazhimi i fortë ndaj zbatimi të ligjit ku arsimi universitar duhet të bazohet në kërkime dhe njohuri shkencore dhe teknologjike bashkëkohore. Mbështetja për projektet e mirëfillta kërkimore ofrohet në mënyrë konkuruese nga burime të tjera të ndryshme. Por është e rëndësishme për IAL-në që gjithashtu të kenë disa fonde për funksionimin dhe mirëmbajtjen e infrastrukturës së përbashkët kërkimore. Për arsye të një lidhjeje të ngushtë midis arsimit dhe kërkimit, një pjesë e këtyre fondeve duhet të ofrohet brenda transfertave të pakushtëzuara. Shpërndarja e shumës për funksionimin dhe mirëmbajtjen e infrastrukturës kërkimore ndaj një IAL-je të vetme bazohet në performancën e kërkimit të vlerësuar duke përdorur kriteret dhe vlerat e paraqitura në këto rreshta. Shuma për këtë pjesë, e cila është 5% për vitin 2016, është planifikuar të rritet në vazhdim në vitet e ardhshme.</t>
  </si>
  <si>
    <t>Shuma për funksionimin dhe mirëmbajtjen e infrastrukturës kërkimore të shpërndarë sipas të diplomuarëve të studimeve të doktoraturës [IK_GB].  
= [IK]*1/3</t>
  </si>
  <si>
    <t>Shuma për funksionimin dhe mirëmbajtjen e infrastrukturës kërkimore të shpërndarë sipas kapacitetit kërkimor [IK_KK].  = [IK]*1/3</t>
  </si>
  <si>
    <t>7. Minimumi i garantuar</t>
  </si>
  <si>
    <t>Minimumi i garantuar [MG] _Minimumi i garantuar shtese deri ne 3% me shumë ndaj realizimit të buxhetit per vtin 2016.</t>
  </si>
  <si>
    <t>Minimumi i garantuar  deri ne 3%, ndaj buxhetit 2016</t>
  </si>
  <si>
    <t xml:space="preserve">Në prezantimin e sistemeve të reja të financimit, është e nevojshme të sigurohet që ndryshimi në krahasim me sistemin e mëparshëm nuk do të jetë "shkatërrues" për asnjë subjekt. Për këtë arsye formula përmban një masë të quajtur minimumi i garantuar që siguron që transferta finale e pakushtëzuar për 2017 për secilin IAL do të jetë të paktën përqindja e specifikuar e shumës korresponduese që IAL ka marrë nga buxheti i shtetit në 2017. Kjo shumë quhet minimumi i garantuar për IAL-në. Mekanizmi  funksionon në mënyrë të atillë që për IAL-të për të cilat transferta e pakushtëzuar e përcaktuar paraprakisht nga formula është me e ulët se sa minimumi i tyre i garantuar, transferta finale e pakushtëzuar për 2017 i përshtatet kësaj vlere në kurriz të IAL-ve me transferta paraprake më të larta sesa minimumi i tyre i garantuar. Impakti i këtij kompensimi ndaj IAL-së mbi minimumin e garantuar bëhet në mënyrë proporcionale ndaj rritjeve në lidhje me vlerat përkatës të minimumit të garantuar. </t>
  </si>
  <si>
    <t>8. Vështrim mbi të ardhurat personale të IAL-ve</t>
  </si>
  <si>
    <t>Koeficienti i aftësisë për të siguruar të ardhura [KASA]</t>
  </si>
  <si>
    <t>Sipas ligjit, IAL-të mund të mbajnë të gjitha të ardhurat dytësore nga shërbimet që sigurojnë. 
Formula përmban një mjet për ekuilibrimin e ndryshimeve objektive midis IAL-ve për sa i përket aftësisë së tyre për të siguruar të ardhurat të ardhurat dytësore nga shërbimet, të quajtur koeficient i aftësisë së sigurimit të të ardhurave (KASA). 
Ky koeficient duhet të shprehë ndryshimet në të ardhurat të dhëna kryesisht nga rregullat e jashtme, përgjithësisht të ardhurat e siguruara nga tarifat që lidhen me studimet, por jo ndryshimet që vijnë si rezultat i shkallëve të ndryshme të gatishmërisë dhe përpjekjeve të IAL-së për të ushtruar veprimtari që sigurojnë të ardhura. 
Vlera e plotë e këtij koeficienti, dmth, vlera 1 - KASA, është përdorur në llogaritjen e numrit të nxënësve me kohë të plotë. Vlera për IAL-të individualë për vit të dhënë, përcaktohet si raporti i të ardhurave të ardhurat dytësore nga shërbimet  dhe buxhetit total të IAL-së në vitin ushtrimor. Kështu vlera 1-KASA për IAL është de facto vlera e kontributit të buxhetit shtetëror në buxhetin e IAL-së. KASA-t duhet të rillogariten çdo vit.</t>
  </si>
  <si>
    <t>ANEKSI 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</si>
</sst>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41" formatCode="_(* #,##0_);_(* \(#,##0\);_(* &quot;-&quot;_);_(@_)"/>
    <numFmt numFmtId="43" formatCode="_(* #,##0.00_);_(* \(#,##0.00\);_(* &quot;-&quot;??_);_(@_)"/>
    <numFmt numFmtId="164" formatCode="_-* #,##0.00_L_e_k_-;\-* #,##0.00_L_e_k_-;_-* &quot;-&quot;??_L_e_k_-;_-@_-"/>
    <numFmt numFmtId="165" formatCode="_-* #,##0.00_-;\-* #,##0.00_-;_-* &quot;-&quot;??_-;_-@_-"/>
    <numFmt numFmtId="166" formatCode="mmmm\ d\,\ yyyy"/>
    <numFmt numFmtId="167" formatCode="#,##0.0"/>
    <numFmt numFmtId="168" formatCode="#,##0.0000000"/>
    <numFmt numFmtId="169" formatCode="_(&quot;R$ &quot;* #,##0.00_);_(&quot;R$ &quot;* \(#,##0.00\);_(&quot;R$ &quot;* &quot;-&quot;??_);_(@_)"/>
    <numFmt numFmtId="170" formatCode="_-* #,##0.00&quot;Lek&quot;_-;\-* #,##0.00&quot;Lek&quot;_-;_-* &quot;-&quot;??&quot;Lek&quot;_-;_-@_-"/>
    <numFmt numFmtId="171" formatCode="[$-409]d/mmm/yyyy;@"/>
  </numFmts>
  <fonts count="17" x14ac:knownFonts="1">
    <font>
      <sz val="11"/>
      <color theme="1"/>
      <name val="Calibri"/>
      <family val="2"/>
      <scheme val="minor"/>
    </font>
    <font>
      <sz val="11"/>
      <color theme="1"/>
      <name val="Calibri"/>
      <family val="2"/>
      <scheme val="minor"/>
    </font>
    <font>
      <sz val="10"/>
      <name val="Arial CE"/>
      <charset val="238"/>
    </font>
    <font>
      <b/>
      <sz val="14"/>
      <name val="Times New Roman"/>
      <family val="1"/>
    </font>
    <font>
      <sz val="10"/>
      <name val="Times New Roman"/>
      <family val="1"/>
    </font>
    <font>
      <sz val="12"/>
      <name val="Times New Roman"/>
      <family val="1"/>
    </font>
    <font>
      <b/>
      <sz val="11"/>
      <color indexed="8"/>
      <name val="Times New Roman"/>
      <family val="1"/>
    </font>
    <font>
      <b/>
      <sz val="11"/>
      <name val="Times New Roman"/>
      <family val="1"/>
    </font>
    <font>
      <b/>
      <sz val="10"/>
      <name val="Times New Roman"/>
      <family val="1"/>
    </font>
    <font>
      <sz val="10"/>
      <name val="Arial"/>
      <family val="2"/>
    </font>
    <font>
      <b/>
      <sz val="10"/>
      <color indexed="8"/>
      <name val="Times New Roman"/>
      <family val="1"/>
    </font>
    <font>
      <sz val="10"/>
      <color indexed="8"/>
      <name val="Times New Roman"/>
      <family val="1"/>
    </font>
    <font>
      <sz val="11"/>
      <color indexed="8"/>
      <name val="Calibri"/>
      <family val="2"/>
    </font>
    <font>
      <sz val="11"/>
      <color indexed="8"/>
      <name val="Calibri"/>
      <family val="2"/>
      <charset val="238"/>
    </font>
    <font>
      <b/>
      <sz val="18"/>
      <name val="Arial"/>
      <family val="2"/>
    </font>
    <font>
      <b/>
      <sz val="12"/>
      <name val="Arial"/>
      <family val="2"/>
    </font>
    <font>
      <sz val="10"/>
      <color indexed="8"/>
      <name val="Arial"/>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diagonal/>
    </border>
  </borders>
  <cellStyleXfs count="143">
    <xf numFmtId="0" fontId="0" fillId="0" borderId="0"/>
    <xf numFmtId="10" fontId="9" fillId="0" borderId="0" applyFill="0" applyBorder="0" applyAlignment="0" applyProtection="0"/>
    <xf numFmtId="0" fontId="2" fillId="0" borderId="0"/>
    <xf numFmtId="0" fontId="9" fillId="0" borderId="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164"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167" fontId="9" fillId="0" borderId="0" applyFill="0" applyBorder="0" applyAlignment="0" applyProtection="0"/>
    <xf numFmtId="167" fontId="9" fillId="0" borderId="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8" fontId="12" fillId="0" borderId="0" applyFont="0" applyFill="0" applyBorder="0" applyAlignment="0" applyProtection="0"/>
    <xf numFmtId="43" fontId="9" fillId="0" borderId="0" applyFont="0" applyFill="0" applyBorder="0" applyAlignment="0" applyProtection="0"/>
    <xf numFmtId="167" fontId="9" fillId="0" borderId="0" applyFill="0" applyBorder="0" applyAlignment="0" applyProtection="0"/>
    <xf numFmtId="165" fontId="12" fillId="0" borderId="0" applyFont="0" applyFill="0" applyBorder="0" applyAlignment="0" applyProtection="0"/>
    <xf numFmtId="43" fontId="9" fillId="0" borderId="0" applyFont="0" applyFill="0" applyBorder="0" applyAlignment="0" applyProtection="0"/>
    <xf numFmtId="166" fontId="9" fillId="0" borderId="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5" fontId="12" fillId="0" borderId="0" applyFont="0" applyFill="0" applyBorder="0" applyAlignment="0" applyProtection="0"/>
    <xf numFmtId="164" fontId="9"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165" fontId="12" fillId="0" borderId="0" applyFont="0" applyFill="0" applyBorder="0" applyAlignment="0" applyProtection="0"/>
    <xf numFmtId="43" fontId="9" fillId="0" borderId="0" applyFont="0" applyFill="0" applyBorder="0" applyAlignment="0" applyProtection="0"/>
    <xf numFmtId="165" fontId="12" fillId="0" borderId="0" applyFont="0" applyFill="0" applyBorder="0" applyAlignment="0" applyProtection="0"/>
    <xf numFmtId="167" fontId="9" fillId="0" borderId="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3" fontId="9" fillId="0" borderId="0" applyFill="0" applyBorder="0" applyAlignment="0" applyProtection="0"/>
    <xf numFmtId="169" fontId="9" fillId="0" borderId="0" applyFont="0" applyFill="0" applyBorder="0" applyAlignment="0" applyProtection="0"/>
    <xf numFmtId="170" fontId="12" fillId="0" borderId="0" applyFont="0" applyFill="0" applyBorder="0" applyAlignment="0" applyProtection="0"/>
    <xf numFmtId="5" fontId="9" fillId="0" borderId="0" applyFill="0" applyBorder="0" applyAlignment="0" applyProtection="0"/>
    <xf numFmtId="166" fontId="9" fillId="0" borderId="0" applyFill="0" applyBorder="0" applyAlignment="0" applyProtection="0"/>
    <xf numFmtId="2" fontId="9" fillId="0" borderId="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9" fillId="0" borderId="0"/>
    <xf numFmtId="0" fontId="9" fillId="0" borderId="0"/>
    <xf numFmtId="0" fontId="9" fillId="0" borderId="0"/>
    <xf numFmtId="0" fontId="9" fillId="0" borderId="0">
      <alignment vertical="top"/>
    </xf>
    <xf numFmtId="171" fontId="9" fillId="0" borderId="0"/>
    <xf numFmtId="0" fontId="1" fillId="0" borderId="0"/>
    <xf numFmtId="0" fontId="1" fillId="0" borderId="0"/>
    <xf numFmtId="0" fontId="1" fillId="0" borderId="0"/>
    <xf numFmtId="0" fontId="9" fillId="0" borderId="0">
      <alignment vertical="top"/>
    </xf>
    <xf numFmtId="0" fontId="1" fillId="0" borderId="0"/>
    <xf numFmtId="0" fontId="1" fillId="0" borderId="0"/>
    <xf numFmtId="0" fontId="9" fillId="0" borderId="0">
      <alignment vertical="top"/>
    </xf>
    <xf numFmtId="0" fontId="9" fillId="0" borderId="0"/>
    <xf numFmtId="0" fontId="9" fillId="0" borderId="0">
      <alignment vertical="top"/>
    </xf>
    <xf numFmtId="0" fontId="9" fillId="0" borderId="0"/>
    <xf numFmtId="0" fontId="1" fillId="0" borderId="0"/>
    <xf numFmtId="0" fontId="1" fillId="0" borderId="0"/>
    <xf numFmtId="0" fontId="1" fillId="0" borderId="0"/>
    <xf numFmtId="0" fontId="1" fillId="0" borderId="0"/>
    <xf numFmtId="171" fontId="1"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12" fillId="0" borderId="0"/>
    <xf numFmtId="0" fontId="9" fillId="0" borderId="0">
      <alignment vertical="top"/>
    </xf>
    <xf numFmtId="0" fontId="9" fillId="0" borderId="0">
      <alignment vertical="top"/>
    </xf>
    <xf numFmtId="0" fontId="9" fillId="0" borderId="0"/>
    <xf numFmtId="0" fontId="9" fillId="0" borderId="0"/>
    <xf numFmtId="0" fontId="9" fillId="0" borderId="0">
      <alignment vertical="top"/>
    </xf>
    <xf numFmtId="171" fontId="9" fillId="0" borderId="0"/>
    <xf numFmtId="0" fontId="12" fillId="0" borderId="0"/>
    <xf numFmtId="0" fontId="1" fillId="0" borderId="0"/>
    <xf numFmtId="171" fontId="1" fillId="0" borderId="0"/>
    <xf numFmtId="171" fontId="1" fillId="0" borderId="0"/>
    <xf numFmtId="171" fontId="1" fillId="0" borderId="0"/>
    <xf numFmtId="171" fontId="1" fillId="0" borderId="0"/>
    <xf numFmtId="171" fontId="1" fillId="0" borderId="0"/>
    <xf numFmtId="0" fontId="9" fillId="0" borderId="0">
      <alignment vertical="top"/>
    </xf>
    <xf numFmtId="0" fontId="9" fillId="0" borderId="0"/>
    <xf numFmtId="0" fontId="9" fillId="0" borderId="0"/>
    <xf numFmtId="0" fontId="9" fillId="0" borderId="0"/>
    <xf numFmtId="0" fontId="9" fillId="0" borderId="0"/>
    <xf numFmtId="0" fontId="9" fillId="0" borderId="0">
      <alignment vertical="top"/>
    </xf>
    <xf numFmtId="0" fontId="12" fillId="0" borderId="0"/>
    <xf numFmtId="0" fontId="9" fillId="0" borderId="0">
      <alignment vertical="top"/>
    </xf>
    <xf numFmtId="0" fontId="1" fillId="0" borderId="0"/>
    <xf numFmtId="171" fontId="9" fillId="0" borderId="0"/>
    <xf numFmtId="0" fontId="9" fillId="0" borderId="0"/>
    <xf numFmtId="0" fontId="12" fillId="0" borderId="0"/>
    <xf numFmtId="0" fontId="9" fillId="0" borderId="0"/>
    <xf numFmtId="0" fontId="9" fillId="0" borderId="0"/>
    <xf numFmtId="0" fontId="9" fillId="0" borderId="0"/>
    <xf numFmtId="0" fontId="9" fillId="0" borderId="0"/>
    <xf numFmtId="171" fontId="9" fillId="0" borderId="0"/>
    <xf numFmtId="0" fontId="9" fillId="0" borderId="0"/>
    <xf numFmtId="0" fontId="9" fillId="0" borderId="0">
      <alignment vertical="top"/>
    </xf>
    <xf numFmtId="0" fontId="9" fillId="0" borderId="0"/>
    <xf numFmtId="0" fontId="9" fillId="0" borderId="0"/>
    <xf numFmtId="0" fontId="9" fillId="0" borderId="0"/>
    <xf numFmtId="171" fontId="9" fillId="0" borderId="0"/>
    <xf numFmtId="0" fontId="9" fillId="0" borderId="0"/>
    <xf numFmtId="0" fontId="9" fillId="0" borderId="0"/>
    <xf numFmtId="0" fontId="9" fillId="0" borderId="0"/>
    <xf numFmtId="171" fontId="9" fillId="0" borderId="0"/>
    <xf numFmtId="0" fontId="9" fillId="0" borderId="0">
      <alignment vertical="top"/>
    </xf>
    <xf numFmtId="0" fontId="9" fillId="0" borderId="0">
      <alignment vertical="top"/>
    </xf>
    <xf numFmtId="0" fontId="9" fillId="0" borderId="0"/>
    <xf numFmtId="0" fontId="9" fillId="0" borderId="0"/>
    <xf numFmtId="171" fontId="9" fillId="0" borderId="0"/>
    <xf numFmtId="0" fontId="9" fillId="0" borderId="0"/>
    <xf numFmtId="9" fontId="9" fillId="0" borderId="0" applyFont="0" applyFill="0" applyBorder="0" applyAlignment="0" applyProtection="0"/>
    <xf numFmtId="0" fontId="16" fillId="0" borderId="0">
      <alignment vertical="top"/>
    </xf>
    <xf numFmtId="0" fontId="9" fillId="0" borderId="7" applyNumberFormat="0" applyFill="0" applyAlignment="0" applyProtection="0"/>
  </cellStyleXfs>
  <cellXfs count="54">
    <xf numFmtId="0" fontId="0" fillId="0" borderId="0" xfId="0"/>
    <xf numFmtId="3" fontId="3" fillId="0" borderId="0" xfId="2" applyNumberFormat="1" applyFont="1" applyFill="1" applyBorder="1" applyAlignment="1">
      <alignment vertical="center" wrapText="1"/>
    </xf>
    <xf numFmtId="9" fontId="4" fillId="0" borderId="0" xfId="2" applyNumberFormat="1" applyFont="1" applyFill="1" applyBorder="1" applyAlignment="1">
      <alignment vertical="center" wrapText="1"/>
    </xf>
    <xf numFmtId="3" fontId="4" fillId="0" borderId="0" xfId="2" applyNumberFormat="1" applyFont="1" applyFill="1" applyBorder="1" applyAlignment="1">
      <alignment vertical="center" wrapText="1"/>
    </xf>
    <xf numFmtId="3" fontId="5" fillId="0" borderId="0" xfId="2" applyNumberFormat="1" applyFont="1" applyFill="1" applyBorder="1" applyAlignment="1">
      <alignment vertical="center" wrapText="1"/>
    </xf>
    <xf numFmtId="3" fontId="8" fillId="0" borderId="0" xfId="2" applyNumberFormat="1" applyFont="1" applyFill="1" applyBorder="1" applyAlignment="1">
      <alignment vertical="center" wrapText="1"/>
    </xf>
    <xf numFmtId="0" fontId="10" fillId="0" borderId="4" xfId="3" applyFont="1" applyFill="1" applyBorder="1" applyAlignment="1">
      <alignment horizontal="center" vertical="center" wrapText="1"/>
    </xf>
    <xf numFmtId="9" fontId="10" fillId="0" borderId="4" xfId="2" applyNumberFormat="1" applyFont="1" applyFill="1" applyBorder="1" applyAlignment="1">
      <alignment horizontal="center" vertical="center" wrapText="1"/>
    </xf>
    <xf numFmtId="3" fontId="10" fillId="0" borderId="4" xfId="2" applyNumberFormat="1" applyFont="1" applyFill="1" applyBorder="1" applyAlignment="1">
      <alignment horizontal="center" vertical="center" wrapText="1"/>
    </xf>
    <xf numFmtId="3" fontId="8" fillId="0" borderId="0" xfId="2" applyNumberFormat="1" applyFont="1" applyFill="1" applyBorder="1" applyAlignment="1">
      <alignment horizontal="center" vertical="center" wrapText="1"/>
    </xf>
    <xf numFmtId="3" fontId="4" fillId="0" borderId="4" xfId="2" applyNumberFormat="1" applyFont="1" applyFill="1" applyBorder="1" applyAlignment="1">
      <alignment horizontal="left" vertical="center" wrapText="1"/>
    </xf>
    <xf numFmtId="3" fontId="4" fillId="0" borderId="0" xfId="2" applyNumberFormat="1" applyFont="1" applyFill="1" applyBorder="1" applyAlignment="1">
      <alignment horizontal="left" vertical="center" wrapText="1"/>
    </xf>
    <xf numFmtId="0" fontId="11" fillId="0" borderId="4" xfId="3" applyFont="1" applyFill="1" applyBorder="1" applyAlignment="1">
      <alignment vertical="center" wrapText="1"/>
    </xf>
    <xf numFmtId="9" fontId="4" fillId="0" borderId="4" xfId="2" applyNumberFormat="1" applyFont="1" applyFill="1" applyBorder="1" applyAlignment="1">
      <alignment vertical="center" wrapText="1"/>
    </xf>
    <xf numFmtId="3" fontId="8" fillId="3" borderId="4" xfId="2" applyNumberFormat="1" applyFont="1" applyFill="1" applyBorder="1" applyAlignment="1">
      <alignment vertical="center" wrapText="1"/>
    </xf>
    <xf numFmtId="0" fontId="11" fillId="0" borderId="4" xfId="3" applyFont="1" applyFill="1" applyBorder="1" applyAlignment="1">
      <alignment horizontal="left" vertical="center" wrapText="1"/>
    </xf>
    <xf numFmtId="9" fontId="4" fillId="0" borderId="4" xfId="2" applyNumberFormat="1" applyFont="1" applyFill="1" applyBorder="1" applyAlignment="1">
      <alignment horizontal="right" vertical="center" wrapText="1" indent="1"/>
    </xf>
    <xf numFmtId="0" fontId="4" fillId="0" borderId="4" xfId="2" applyFont="1" applyBorder="1" applyAlignment="1">
      <alignment horizontal="justify"/>
    </xf>
    <xf numFmtId="9" fontId="11" fillId="0" borderId="4" xfId="2" applyNumberFormat="1" applyFont="1" applyFill="1" applyBorder="1" applyAlignment="1">
      <alignment horizontal="center" vertical="center" wrapText="1"/>
    </xf>
    <xf numFmtId="3" fontId="11" fillId="2" borderId="4" xfId="2" applyNumberFormat="1" applyFont="1" applyFill="1" applyBorder="1" applyAlignment="1">
      <alignment vertical="center" wrapText="1"/>
    </xf>
    <xf numFmtId="3" fontId="4" fillId="0" borderId="4" xfId="2" applyNumberFormat="1" applyFont="1" applyFill="1" applyBorder="1" applyAlignment="1">
      <alignment vertical="center" wrapText="1"/>
    </xf>
    <xf numFmtId="10" fontId="4" fillId="0" borderId="4" xfId="2" applyNumberFormat="1" applyFont="1" applyFill="1" applyBorder="1" applyAlignment="1">
      <alignment vertical="center" wrapText="1"/>
    </xf>
    <xf numFmtId="3" fontId="11" fillId="0" borderId="4" xfId="2" applyNumberFormat="1" applyFont="1" applyFill="1" applyBorder="1" applyAlignment="1">
      <alignment vertical="center" wrapText="1"/>
    </xf>
    <xf numFmtId="10" fontId="9" fillId="0" borderId="0" xfId="1" applyFill="1" applyBorder="1" applyAlignment="1">
      <alignment vertical="center" wrapText="1"/>
    </xf>
    <xf numFmtId="10" fontId="4" fillId="0" borderId="4" xfId="2" applyNumberFormat="1" applyFont="1" applyFill="1" applyBorder="1" applyAlignment="1">
      <alignment horizontal="right" vertical="center" wrapText="1" indent="1"/>
    </xf>
    <xf numFmtId="3" fontId="10" fillId="0" borderId="4" xfId="2" applyNumberFormat="1" applyFont="1" applyFill="1" applyBorder="1" applyAlignment="1">
      <alignment vertical="center" wrapText="1"/>
    </xf>
    <xf numFmtId="9" fontId="8" fillId="0" borderId="4" xfId="2" applyNumberFormat="1" applyFont="1" applyFill="1" applyBorder="1" applyAlignment="1">
      <alignment vertical="center" wrapText="1"/>
    </xf>
    <xf numFmtId="3" fontId="8" fillId="0" borderId="4" xfId="2" applyNumberFormat="1" applyFont="1" applyFill="1" applyBorder="1" applyAlignment="1">
      <alignment vertical="center" wrapText="1"/>
    </xf>
    <xf numFmtId="0" fontId="10" fillId="0" borderId="4" xfId="3" applyFont="1" applyFill="1" applyBorder="1" applyAlignment="1">
      <alignment horizontal="left" vertical="center" wrapText="1"/>
    </xf>
    <xf numFmtId="0" fontId="8" fillId="0" borderId="4" xfId="3" applyFont="1" applyFill="1" applyBorder="1" applyAlignment="1">
      <alignment horizontal="left" vertical="center" wrapText="1"/>
    </xf>
    <xf numFmtId="10" fontId="4" fillId="0" borderId="5" xfId="2" applyNumberFormat="1" applyFont="1" applyFill="1" applyBorder="1" applyAlignment="1">
      <alignment vertical="center" wrapText="1"/>
    </xf>
    <xf numFmtId="10" fontId="4" fillId="0" borderId="6" xfId="2" applyNumberFormat="1" applyFont="1" applyFill="1" applyBorder="1" applyAlignment="1">
      <alignment vertical="center" wrapText="1"/>
    </xf>
    <xf numFmtId="3" fontId="11" fillId="2" borderId="4" xfId="2" applyNumberFormat="1" applyFont="1" applyFill="1" applyBorder="1" applyAlignment="1">
      <alignment vertical="top" wrapText="1"/>
    </xf>
    <xf numFmtId="3" fontId="4" fillId="2" borderId="4" xfId="2" applyNumberFormat="1" applyFont="1" applyFill="1" applyBorder="1" applyAlignment="1">
      <alignment vertical="top" wrapText="1"/>
    </xf>
    <xf numFmtId="3" fontId="8" fillId="4" borderId="4" xfId="2" applyNumberFormat="1" applyFont="1" applyFill="1" applyBorder="1" applyAlignment="1">
      <alignment vertical="center" wrapText="1"/>
    </xf>
    <xf numFmtId="3" fontId="11" fillId="4" borderId="4" xfId="2" applyNumberFormat="1" applyFont="1" applyFill="1" applyBorder="1" applyAlignment="1">
      <alignment vertical="top" wrapText="1"/>
    </xf>
    <xf numFmtId="3" fontId="8" fillId="4" borderId="4" xfId="2" applyNumberFormat="1" applyFont="1" applyFill="1" applyBorder="1" applyAlignment="1">
      <alignment horizontal="right" vertical="center" wrapText="1" indent="1"/>
    </xf>
    <xf numFmtId="3" fontId="11" fillId="4" borderId="4" xfId="2" applyNumberFormat="1" applyFont="1" applyFill="1" applyBorder="1" applyAlignment="1">
      <alignment vertical="center" wrapText="1"/>
    </xf>
    <xf numFmtId="3" fontId="11" fillId="4" borderId="4" xfId="2" applyNumberFormat="1" applyFont="1" applyFill="1" applyBorder="1" applyAlignment="1">
      <alignment horizontal="left" vertical="top" wrapText="1"/>
    </xf>
    <xf numFmtId="3" fontId="4" fillId="4" borderId="4" xfId="2" applyNumberFormat="1" applyFont="1" applyFill="1" applyBorder="1" applyAlignment="1">
      <alignment horizontal="right" vertical="center" wrapText="1" indent="1"/>
    </xf>
    <xf numFmtId="0" fontId="11" fillId="4" borderId="4" xfId="2" applyNumberFormat="1" applyFont="1" applyFill="1" applyBorder="1" applyAlignment="1">
      <alignment horizontal="left" vertical="top" wrapText="1"/>
    </xf>
    <xf numFmtId="0" fontId="4" fillId="4" borderId="4" xfId="2" applyNumberFormat="1" applyFont="1" applyFill="1" applyBorder="1" applyAlignment="1">
      <alignment horizontal="left" vertical="top" wrapText="1"/>
    </xf>
    <xf numFmtId="9" fontId="4" fillId="4" borderId="4" xfId="2" applyNumberFormat="1" applyFont="1" applyFill="1" applyBorder="1" applyAlignment="1">
      <alignment vertical="center" wrapText="1"/>
    </xf>
    <xf numFmtId="3" fontId="4" fillId="4" borderId="4" xfId="2" applyNumberFormat="1" applyFont="1" applyFill="1" applyBorder="1" applyAlignment="1">
      <alignment vertical="center" wrapText="1"/>
    </xf>
    <xf numFmtId="0" fontId="11" fillId="4" borderId="4" xfId="2" applyFont="1" applyFill="1" applyBorder="1" applyAlignment="1">
      <alignment horizontal="justify" vertical="top" wrapText="1"/>
    </xf>
    <xf numFmtId="0" fontId="11" fillId="4" borderId="4" xfId="3" applyFont="1" applyFill="1" applyBorder="1" applyAlignment="1">
      <alignment horizontal="left" vertical="center" wrapText="1"/>
    </xf>
    <xf numFmtId="9" fontId="4" fillId="4" borderId="4" xfId="2" applyNumberFormat="1" applyFont="1" applyFill="1" applyBorder="1" applyAlignment="1">
      <alignment horizontal="right" vertical="center" wrapText="1" indent="1"/>
    </xf>
    <xf numFmtId="0" fontId="10" fillId="4" borderId="4" xfId="3" applyFont="1" applyFill="1" applyBorder="1" applyAlignment="1">
      <alignment horizontal="left" vertical="center" wrapText="1"/>
    </xf>
    <xf numFmtId="9" fontId="8" fillId="4" borderId="4" xfId="2" applyNumberFormat="1" applyFont="1" applyFill="1" applyBorder="1" applyAlignment="1">
      <alignment horizontal="right" vertical="center" wrapText="1" indent="1"/>
    </xf>
    <xf numFmtId="0" fontId="11" fillId="4" borderId="4" xfId="2" applyFont="1" applyFill="1" applyBorder="1" applyAlignment="1">
      <alignment horizontal="left" vertical="top" wrapText="1"/>
    </xf>
    <xf numFmtId="0" fontId="4" fillId="4" borderId="4" xfId="2" applyFont="1" applyFill="1" applyBorder="1" applyAlignment="1">
      <alignment horizontal="left" vertical="top" wrapText="1"/>
    </xf>
    <xf numFmtId="9" fontId="6" fillId="5" borderId="1" xfId="2" applyNumberFormat="1" applyFont="1" applyFill="1" applyBorder="1" applyAlignment="1">
      <alignment horizontal="center" vertical="top" wrapText="1"/>
    </xf>
    <xf numFmtId="9" fontId="7" fillId="5" borderId="2" xfId="2" applyNumberFormat="1" applyFont="1" applyFill="1" applyBorder="1" applyAlignment="1">
      <alignment horizontal="center" vertical="top" wrapText="1"/>
    </xf>
    <xf numFmtId="9" fontId="7" fillId="5" borderId="3" xfId="2" applyNumberFormat="1" applyFont="1" applyFill="1" applyBorder="1" applyAlignment="1">
      <alignment horizontal="center" vertical="top" wrapText="1"/>
    </xf>
  </cellXfs>
  <cellStyles count="143">
    <cellStyle name="Comma [0] 13" xfId="4"/>
    <cellStyle name="Comma [0] 14" xfId="5"/>
    <cellStyle name="Comma [0] 7" xfId="6"/>
    <cellStyle name="Comma [0] 8" xfId="7"/>
    <cellStyle name="Comma [0] 9" xfId="8"/>
    <cellStyle name="Comma 10" xfId="9"/>
    <cellStyle name="Comma 11" xfId="10"/>
    <cellStyle name="Comma 11 2" xfId="11"/>
    <cellStyle name="Comma 12" xfId="12"/>
    <cellStyle name="Comma 13" xfId="13"/>
    <cellStyle name="Comma 13 2" xfId="14"/>
    <cellStyle name="Comma 14" xfId="15"/>
    <cellStyle name="Comma 15" xfId="16"/>
    <cellStyle name="Comma 16" xfId="17"/>
    <cellStyle name="Comma 17" xfId="18"/>
    <cellStyle name="Comma 18" xfId="19"/>
    <cellStyle name="Comma 19" xfId="20"/>
    <cellStyle name="Comma 2" xfId="21"/>
    <cellStyle name="Comma 2 2" xfId="22"/>
    <cellStyle name="Comma 2 2 2" xfId="23"/>
    <cellStyle name="Comma 2 2 2 2" xfId="24"/>
    <cellStyle name="Comma 2 2 3" xfId="25"/>
    <cellStyle name="Comma 2 3" xfId="26"/>
    <cellStyle name="Comma 2 4" xfId="27"/>
    <cellStyle name="Comma 3" xfId="28"/>
    <cellStyle name="Comma 3 2" xfId="29"/>
    <cellStyle name="Comma 3 2 2" xfId="30"/>
    <cellStyle name="Comma 3 3" xfId="31"/>
    <cellStyle name="Comma 3 3 2" xfId="32"/>
    <cellStyle name="Comma 3 4" xfId="33"/>
    <cellStyle name="Comma 4" xfId="34"/>
    <cellStyle name="Comma 4 2" xfId="35"/>
    <cellStyle name="Comma 4 2 2" xfId="36"/>
    <cellStyle name="Comma 4 2 2 2" xfId="37"/>
    <cellStyle name="Comma 4 2 3" xfId="38"/>
    <cellStyle name="Comma 4 3" xfId="39"/>
    <cellStyle name="Comma 4 3 2" xfId="40"/>
    <cellStyle name="Comma 4 3 2 2" xfId="41"/>
    <cellStyle name="Comma 4 3 2 2 2" xfId="42"/>
    <cellStyle name="Comma 4 3 2 3" xfId="43"/>
    <cellStyle name="Comma 4 3 3" xfId="44"/>
    <cellStyle name="Comma 4 4" xfId="45"/>
    <cellStyle name="Comma 5" xfId="46"/>
    <cellStyle name="Comma 5 2" xfId="47"/>
    <cellStyle name="Comma 5 3" xfId="48"/>
    <cellStyle name="Comma 6" xfId="49"/>
    <cellStyle name="Comma 6 2" xfId="50"/>
    <cellStyle name="Comma 7" xfId="51"/>
    <cellStyle name="Comma 7 2" xfId="52"/>
    <cellStyle name="Comma 8" xfId="53"/>
    <cellStyle name="Comma 8 2" xfId="54"/>
    <cellStyle name="Comma 8 3" xfId="55"/>
    <cellStyle name="Comma 8 4" xfId="56"/>
    <cellStyle name="Comma 9" xfId="57"/>
    <cellStyle name="Comma 9 2" xfId="58"/>
    <cellStyle name="Comma0" xfId="59"/>
    <cellStyle name="Currency 2" xfId="60"/>
    <cellStyle name="Currency 3" xfId="61"/>
    <cellStyle name="Currency0" xfId="62"/>
    <cellStyle name="Date" xfId="63"/>
    <cellStyle name="Fixed" xfId="64"/>
    <cellStyle name="Heading 1 2" xfId="65"/>
    <cellStyle name="Heading 2 2" xfId="66"/>
    <cellStyle name="Normal" xfId="0" builtinId="0"/>
    <cellStyle name="Normal 10" xfId="67"/>
    <cellStyle name="Normal 10 2" xfId="68"/>
    <cellStyle name="Normal 10 2 2" xfId="69"/>
    <cellStyle name="Normal 10 2 3" xfId="70"/>
    <cellStyle name="Normal 10 3" xfId="71"/>
    <cellStyle name="Normal 11" xfId="72"/>
    <cellStyle name="Normal 11 2" xfId="73"/>
    <cellStyle name="Normal 11 3" xfId="74"/>
    <cellStyle name="Normal 11 4" xfId="75"/>
    <cellStyle name="Normal 12" xfId="76"/>
    <cellStyle name="Normal 12 2" xfId="77"/>
    <cellStyle name="Normal 13" xfId="78"/>
    <cellStyle name="Normal 13 2" xfId="79"/>
    <cellStyle name="Normal 14" xfId="80"/>
    <cellStyle name="Normal 15" xfId="81"/>
    <cellStyle name="Normal 16" xfId="82"/>
    <cellStyle name="Normal 16 2" xfId="83"/>
    <cellStyle name="Normal 17" xfId="84"/>
    <cellStyle name="Normal 18" xfId="85"/>
    <cellStyle name="Normal 19" xfId="86"/>
    <cellStyle name="normal 2" xfId="87"/>
    <cellStyle name="Normal 2 11" xfId="88"/>
    <cellStyle name="Normal 2 12" xfId="89"/>
    <cellStyle name="Normal 2 13" xfId="90"/>
    <cellStyle name="Normal 2 2" xfId="91"/>
    <cellStyle name="Normal 2 2 2" xfId="92"/>
    <cellStyle name="Normal 2 3" xfId="93"/>
    <cellStyle name="Normal 2 4" xfId="94"/>
    <cellStyle name="Normal 2 4 2" xfId="95"/>
    <cellStyle name="Normal 2 5" xfId="96"/>
    <cellStyle name="Normal 2 5 2" xfId="97"/>
    <cellStyle name="Normal 2 6" xfId="98"/>
    <cellStyle name="Normal 2 7" xfId="99"/>
    <cellStyle name="Normal 2_Tabela e projekteve MASH  11 jan 2010 (3)" xfId="100"/>
    <cellStyle name="Normal 20" xfId="101"/>
    <cellStyle name="Normal 21" xfId="102"/>
    <cellStyle name="Normal 22" xfId="103"/>
    <cellStyle name="Normal 23" xfId="104"/>
    <cellStyle name="Normal 24" xfId="105"/>
    <cellStyle name="Normal 25" xfId="106"/>
    <cellStyle name="Normal 26" xfId="107"/>
    <cellStyle name="Normal 27" xfId="108"/>
    <cellStyle name="Normal 28" xfId="109"/>
    <cellStyle name="Normal 29" xfId="110"/>
    <cellStyle name="Normal 3" xfId="111"/>
    <cellStyle name="Normal 3 2" xfId="112"/>
    <cellStyle name="Normal 3 2 2" xfId="113"/>
    <cellStyle name="Normal 3 2 3" xfId="114"/>
    <cellStyle name="Normal 3 3" xfId="115"/>
    <cellStyle name="Normal 3 4" xfId="116"/>
    <cellStyle name="Normal 3 5" xfId="117"/>
    <cellStyle name="Normal 3_tabela e kerkeses per Tr.4 v.2011" xfId="118"/>
    <cellStyle name="Normal 30" xfId="119"/>
    <cellStyle name="Normal 31" xfId="120"/>
    <cellStyle name="Normal 32" xfId="121"/>
    <cellStyle name="Normal 4" xfId="122"/>
    <cellStyle name="Normal 4 2" xfId="123"/>
    <cellStyle name="Normal 5" xfId="124"/>
    <cellStyle name="Normal 5 2" xfId="125"/>
    <cellStyle name="Normal 5 3" xfId="126"/>
    <cellStyle name="Normal 5 3 2" xfId="127"/>
    <cellStyle name="Normal 6" xfId="128"/>
    <cellStyle name="Normal 6 2" xfId="129"/>
    <cellStyle name="Normal 7" xfId="130"/>
    <cellStyle name="Normal 7 2" xfId="131"/>
    <cellStyle name="Normal 7 3" xfId="132"/>
    <cellStyle name="Normal 7 4" xfId="133"/>
    <cellStyle name="Normal 8" xfId="134"/>
    <cellStyle name="Normal 8 2" xfId="135"/>
    <cellStyle name="Normal 8 3" xfId="136"/>
    <cellStyle name="Normal 9" xfId="137"/>
    <cellStyle name="Normal 9 2" xfId="138"/>
    <cellStyle name="Normal_Formula IAL_2011 derguar ne parlament 5.11.2010_Flori_1" xfId="2"/>
    <cellStyle name="normálne__1_NDARJA  BUXHETIT Universiteteve _2007-2008 sipas Formulës.xls_Flori_PM" xfId="139"/>
    <cellStyle name="normálne__1_NDARJA  BUXHETIT Universiteteve _2007-2008 sipas Formulës.xls_Flori_PM 2" xfId="3"/>
    <cellStyle name="Percent" xfId="1" builtinId="5"/>
    <cellStyle name="Percent 2" xfId="140"/>
    <cellStyle name="Style 1" xfId="141"/>
    <cellStyle name="Total 2" xfId="1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E30"/>
  <sheetViews>
    <sheetView tabSelected="1" zoomScaleNormal="100" workbookViewId="0">
      <selection activeCell="I4" sqref="I4"/>
    </sheetView>
  </sheetViews>
  <sheetFormatPr defaultRowHeight="12.75" x14ac:dyDescent="0.25"/>
  <cols>
    <col min="1" max="1" width="41.85546875" style="3" customWidth="1"/>
    <col min="2" max="2" width="10.42578125" style="2" customWidth="1"/>
    <col min="3" max="3" width="14.42578125" style="3" customWidth="1"/>
    <col min="4" max="4" width="62.42578125" style="3" customWidth="1"/>
    <col min="5" max="20" width="10.140625" style="3" customWidth="1"/>
    <col min="21" max="16384" width="9.140625" style="3"/>
  </cols>
  <sheetData>
    <row r="1" spans="1:5" ht="18.75" x14ac:dyDescent="0.25">
      <c r="A1" s="1" t="s">
        <v>46</v>
      </c>
    </row>
    <row r="2" spans="1:5" ht="15.75" x14ac:dyDescent="0.25">
      <c r="A2" s="4"/>
    </row>
    <row r="3" spans="1:5" s="5" customFormat="1" ht="33" customHeight="1" x14ac:dyDescent="0.25">
      <c r="A3" s="51" t="s">
        <v>0</v>
      </c>
      <c r="B3" s="52"/>
      <c r="C3" s="52"/>
      <c r="D3" s="53"/>
    </row>
    <row r="4" spans="1:5" s="9" customFormat="1" ht="38.25" x14ac:dyDescent="0.25">
      <c r="A4" s="6" t="s">
        <v>1</v>
      </c>
      <c r="B4" s="7" t="s">
        <v>2</v>
      </c>
      <c r="C4" s="8" t="s">
        <v>3</v>
      </c>
      <c r="D4" s="8" t="s">
        <v>4</v>
      </c>
    </row>
    <row r="5" spans="1:5" s="11" customFormat="1" ht="27.75" customHeight="1" x14ac:dyDescent="0.25">
      <c r="A5" s="28" t="s">
        <v>5</v>
      </c>
      <c r="B5" s="29"/>
      <c r="C5" s="29"/>
      <c r="D5" s="10"/>
    </row>
    <row r="6" spans="1:5" ht="198.75" customHeight="1" x14ac:dyDescent="0.25">
      <c r="A6" s="12" t="s">
        <v>6</v>
      </c>
      <c r="B6" s="13">
        <v>1</v>
      </c>
      <c r="C6" s="34">
        <v>5450303</v>
      </c>
      <c r="D6" s="35" t="s">
        <v>7</v>
      </c>
    </row>
    <row r="7" spans="1:5" ht="20.100000000000001" customHeight="1" x14ac:dyDescent="0.25">
      <c r="A7" s="28" t="s">
        <v>8</v>
      </c>
      <c r="B7" s="29"/>
      <c r="C7" s="29"/>
      <c r="D7" s="29"/>
    </row>
    <row r="8" spans="1:5" ht="55.5" customHeight="1" x14ac:dyDescent="0.25">
      <c r="A8" s="47" t="s">
        <v>9</v>
      </c>
      <c r="B8" s="48">
        <v>0.9</v>
      </c>
      <c r="C8" s="36">
        <f>C6*B8</f>
        <v>4905272.7</v>
      </c>
      <c r="D8" s="49" t="s">
        <v>10</v>
      </c>
    </row>
    <row r="9" spans="1:5" ht="57.75" customHeight="1" x14ac:dyDescent="0.25">
      <c r="A9" s="45" t="s">
        <v>11</v>
      </c>
      <c r="B9" s="46">
        <v>0.05</v>
      </c>
      <c r="C9" s="36">
        <f>C6*B9</f>
        <v>272515.15000000002</v>
      </c>
      <c r="D9" s="50"/>
      <c r="E9" s="3" t="s">
        <v>12</v>
      </c>
    </row>
    <row r="10" spans="1:5" ht="38.25" customHeight="1" x14ac:dyDescent="0.25">
      <c r="A10" s="45" t="s">
        <v>13</v>
      </c>
      <c r="B10" s="46">
        <v>0.02</v>
      </c>
      <c r="C10" s="36">
        <f>C6*B10</f>
        <v>109006.06</v>
      </c>
      <c r="D10" s="50"/>
    </row>
    <row r="11" spans="1:5" ht="39" customHeight="1" x14ac:dyDescent="0.25">
      <c r="A11" s="45" t="s">
        <v>14</v>
      </c>
      <c r="B11" s="46">
        <v>0.03</v>
      </c>
      <c r="C11" s="36">
        <f>C6*B11</f>
        <v>163509.09</v>
      </c>
      <c r="D11" s="50"/>
    </row>
    <row r="12" spans="1:5" ht="20.100000000000001" customHeight="1" x14ac:dyDescent="0.2">
      <c r="A12" s="28" t="s">
        <v>15</v>
      </c>
      <c r="B12" s="29"/>
      <c r="C12" s="29"/>
      <c r="D12" s="17"/>
    </row>
    <row r="13" spans="1:5" ht="103.5" customHeight="1" x14ac:dyDescent="0.25">
      <c r="A13" s="45" t="s">
        <v>16</v>
      </c>
      <c r="B13" s="46"/>
      <c r="C13" s="36">
        <f>250314*1.05</f>
        <v>262829.7</v>
      </c>
      <c r="D13" s="35" t="s">
        <v>17</v>
      </c>
    </row>
    <row r="14" spans="1:5" ht="48.75" customHeight="1" x14ac:dyDescent="0.25">
      <c r="A14" s="15" t="s">
        <v>18</v>
      </c>
      <c r="B14" s="18" t="s">
        <v>19</v>
      </c>
      <c r="C14" s="36">
        <f>12*30000</f>
        <v>360000</v>
      </c>
      <c r="D14" s="37" t="s">
        <v>20</v>
      </c>
    </row>
    <row r="15" spans="1:5" ht="151.5" customHeight="1" x14ac:dyDescent="0.25">
      <c r="A15" s="15" t="s">
        <v>21</v>
      </c>
      <c r="B15" s="16">
        <v>0.85</v>
      </c>
      <c r="C15" s="34">
        <f>(C8-C13-C14)*B15</f>
        <v>3640076.55</v>
      </c>
      <c r="D15" s="38" t="s">
        <v>22</v>
      </c>
    </row>
    <row r="16" spans="1:5" ht="105" customHeight="1" x14ac:dyDescent="0.25">
      <c r="A16" s="12" t="s">
        <v>23</v>
      </c>
      <c r="B16" s="13">
        <v>0.15</v>
      </c>
      <c r="C16" s="34">
        <f>(C8-C13-C14)*B16</f>
        <v>642366.44999999995</v>
      </c>
      <c r="D16" s="35" t="s">
        <v>24</v>
      </c>
    </row>
    <row r="17" spans="1:5" ht="20.100000000000001" customHeight="1" x14ac:dyDescent="0.25">
      <c r="A17" s="28" t="s">
        <v>25</v>
      </c>
      <c r="B17" s="29"/>
      <c r="C17" s="29"/>
      <c r="D17" s="20"/>
    </row>
    <row r="18" spans="1:5" ht="95.25" customHeight="1" x14ac:dyDescent="0.25">
      <c r="A18" s="12" t="s">
        <v>26</v>
      </c>
      <c r="B18" s="21">
        <v>0.33329999999999999</v>
      </c>
      <c r="C18" s="14">
        <f>C9*B18</f>
        <v>90829.299494999999</v>
      </c>
      <c r="D18" s="19" t="s">
        <v>27</v>
      </c>
    </row>
    <row r="19" spans="1:5" ht="50.25" customHeight="1" x14ac:dyDescent="0.25">
      <c r="A19" s="12" t="s">
        <v>28</v>
      </c>
      <c r="B19" s="30">
        <v>0.66669999999999996</v>
      </c>
      <c r="C19" s="14">
        <v>110000</v>
      </c>
      <c r="D19" s="32" t="s">
        <v>29</v>
      </c>
    </row>
    <row r="20" spans="1:5" ht="54.75" customHeight="1" x14ac:dyDescent="0.25">
      <c r="A20" s="12" t="s">
        <v>30</v>
      </c>
      <c r="B20" s="31"/>
      <c r="C20" s="14">
        <f>C9-C18-C19</f>
        <v>71685.850505000039</v>
      </c>
      <c r="D20" s="33"/>
    </row>
    <row r="21" spans="1:5" ht="20.100000000000001" customHeight="1" x14ac:dyDescent="0.25">
      <c r="A21" s="28" t="s">
        <v>31</v>
      </c>
      <c r="B21" s="29"/>
      <c r="C21" s="29"/>
      <c r="D21" s="29"/>
    </row>
    <row r="22" spans="1:5" ht="153" x14ac:dyDescent="0.25">
      <c r="A22" s="22" t="s">
        <v>32</v>
      </c>
      <c r="B22" s="16">
        <v>0.03</v>
      </c>
      <c r="C22" s="36">
        <f>C10</f>
        <v>109006.06</v>
      </c>
      <c r="D22" s="35" t="s">
        <v>33</v>
      </c>
      <c r="E22" s="23"/>
    </row>
    <row r="23" spans="1:5" ht="20.100000000000001" customHeight="1" x14ac:dyDescent="0.25">
      <c r="A23" s="28" t="s">
        <v>34</v>
      </c>
      <c r="B23" s="29"/>
      <c r="C23" s="29"/>
      <c r="D23" s="29"/>
    </row>
    <row r="24" spans="1:5" ht="75.75" customHeight="1" x14ac:dyDescent="0.25">
      <c r="A24" s="15" t="s">
        <v>35</v>
      </c>
      <c r="B24" s="24">
        <f>1/3</f>
        <v>0.33333333333333331</v>
      </c>
      <c r="C24" s="39">
        <f>+$C$11*B24</f>
        <v>54503.03</v>
      </c>
      <c r="D24" s="40" t="s">
        <v>36</v>
      </c>
    </row>
    <row r="25" spans="1:5" ht="51" x14ac:dyDescent="0.25">
      <c r="A25" s="15" t="s">
        <v>37</v>
      </c>
      <c r="B25" s="24">
        <f>1/3</f>
        <v>0.33333333333333331</v>
      </c>
      <c r="C25" s="39">
        <f>+$C$11*B25</f>
        <v>54503.03</v>
      </c>
      <c r="D25" s="41"/>
    </row>
    <row r="26" spans="1:5" ht="38.25" x14ac:dyDescent="0.25">
      <c r="A26" s="15" t="s">
        <v>38</v>
      </c>
      <c r="B26" s="24">
        <f>1/3</f>
        <v>0.33333333333333331</v>
      </c>
      <c r="C26" s="39">
        <f>+$C$11*B26</f>
        <v>54503.03</v>
      </c>
      <c r="D26" s="41"/>
    </row>
    <row r="27" spans="1:5" ht="20.100000000000001" customHeight="1" x14ac:dyDescent="0.25">
      <c r="A27" s="28" t="s">
        <v>39</v>
      </c>
      <c r="B27" s="29"/>
      <c r="C27" s="29"/>
      <c r="D27" s="20"/>
    </row>
    <row r="28" spans="1:5" ht="169.5" customHeight="1" x14ac:dyDescent="0.25">
      <c r="A28" s="37" t="s">
        <v>40</v>
      </c>
      <c r="B28" s="42"/>
      <c r="C28" s="43" t="s">
        <v>41</v>
      </c>
      <c r="D28" s="35" t="s">
        <v>42</v>
      </c>
    </row>
    <row r="29" spans="1:5" ht="20.100000000000001" customHeight="1" x14ac:dyDescent="0.25">
      <c r="A29" s="28" t="s">
        <v>43</v>
      </c>
      <c r="B29" s="29"/>
      <c r="C29" s="29"/>
      <c r="D29" s="34"/>
    </row>
    <row r="30" spans="1:5" ht="216.75" x14ac:dyDescent="0.25">
      <c r="A30" s="25" t="s">
        <v>44</v>
      </c>
      <c r="B30" s="26"/>
      <c r="C30" s="27"/>
      <c r="D30" s="44" t="s">
        <v>45</v>
      </c>
    </row>
  </sheetData>
  <mergeCells count="13">
    <mergeCell ref="A17:C17"/>
    <mergeCell ref="A3:D3"/>
    <mergeCell ref="A5:C5"/>
    <mergeCell ref="A7:D7"/>
    <mergeCell ref="D8:D11"/>
    <mergeCell ref="A12:C12"/>
    <mergeCell ref="A29:C29"/>
    <mergeCell ref="B19:B20"/>
    <mergeCell ref="D19:D20"/>
    <mergeCell ref="A21:D21"/>
    <mergeCell ref="A23:D23"/>
    <mergeCell ref="D24:D26"/>
    <mergeCell ref="A27:C27"/>
  </mergeCells>
  <pageMargins left="0.25" right="0.25" top="0.21" bottom="0.24" header="0.2" footer="0.16"/>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Aneksi Formula IAL 2017-2019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 Dhaskali</dc:creator>
  <cp:lastModifiedBy>Ina Dhaskali</cp:lastModifiedBy>
  <dcterms:created xsi:type="dcterms:W3CDTF">2016-11-02T21:11:32Z</dcterms:created>
  <dcterms:modified xsi:type="dcterms:W3CDTF">2016-11-04T14:14:29Z</dcterms:modified>
</cp:coreProperties>
</file>