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5570" windowHeight="11835" tabRatio="667" activeTab="4"/>
  </bookViews>
  <sheets>
    <sheet name="Formati 1 Misioni" sheetId="5" r:id="rId1"/>
    <sheet name="PMA" sheetId="11" r:id="rId2"/>
    <sheet name="Aktiviteti Diplomatik" sheetId="12" r:id="rId3"/>
    <sheet name="Mbeshtetje Diplomatike" sheetId="13" r:id="rId4"/>
    <sheet name="Mbeshtetje Integrimi" sheetId="14" r:id="rId5"/>
  </sheets>
  <definedNames>
    <definedName name="_xlnm.Print_Area" localSheetId="2">'Aktiviteti Diplomatik'!$A$1:$E$650</definedName>
    <definedName name="_xlnm.Print_Area" localSheetId="0">'Formati 1 Misioni'!$A$1:$I$11</definedName>
    <definedName name="_xlnm.Print_Area" localSheetId="3">'Mbeshtetje Diplomatike'!$A$1:$E$221</definedName>
    <definedName name="_xlnm.Print_Area" localSheetId="4">'Mbeshtetje Integrimi'!$A$1:$E$505</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5" i="14" l="1"/>
  <c r="C35" i="14"/>
  <c r="C38" i="14" s="1"/>
  <c r="D35" i="14"/>
  <c r="E35" i="14"/>
  <c r="C36" i="14"/>
  <c r="D36" i="14"/>
  <c r="E36" i="14"/>
  <c r="C37" i="14"/>
  <c r="D37" i="14"/>
  <c r="E37" i="14"/>
  <c r="B49" i="14"/>
  <c r="C49" i="14"/>
  <c r="D49" i="14"/>
  <c r="E49" i="14"/>
  <c r="B50" i="14"/>
  <c r="C50" i="14"/>
  <c r="D50" i="14"/>
  <c r="E50" i="14"/>
  <c r="B58" i="14"/>
  <c r="C58" i="14"/>
  <c r="D58" i="14"/>
  <c r="E58" i="14"/>
  <c r="C59" i="14"/>
  <c r="D59" i="14"/>
  <c r="E59" i="14"/>
  <c r="C60" i="14"/>
  <c r="D60" i="14"/>
  <c r="E60" i="14"/>
  <c r="D61" i="14"/>
  <c r="B72" i="14"/>
  <c r="C72" i="14"/>
  <c r="D72" i="14"/>
  <c r="E72" i="14"/>
  <c r="B73" i="14"/>
  <c r="C73" i="14"/>
  <c r="D73" i="14"/>
  <c r="E73" i="14"/>
  <c r="B82" i="14"/>
  <c r="C82" i="14"/>
  <c r="C85" i="14" s="1"/>
  <c r="D82" i="14"/>
  <c r="E82" i="14"/>
  <c r="E85" i="14" s="1"/>
  <c r="C83" i="14"/>
  <c r="D83" i="14"/>
  <c r="E83" i="14"/>
  <c r="C84" i="14"/>
  <c r="D84" i="14"/>
  <c r="E84" i="14"/>
  <c r="B96" i="14"/>
  <c r="C96" i="14"/>
  <c r="D96" i="14"/>
  <c r="E96" i="14"/>
  <c r="B97" i="14"/>
  <c r="C97" i="14"/>
  <c r="D97" i="14"/>
  <c r="E97" i="14"/>
  <c r="B106" i="14"/>
  <c r="C106" i="14"/>
  <c r="D106" i="14"/>
  <c r="E106" i="14"/>
  <c r="C107" i="14"/>
  <c r="D107" i="14"/>
  <c r="E107" i="14"/>
  <c r="C108" i="14"/>
  <c r="D108" i="14"/>
  <c r="E108" i="14"/>
  <c r="B120" i="14"/>
  <c r="C120" i="14"/>
  <c r="D120" i="14"/>
  <c r="E120" i="14"/>
  <c r="B121" i="14"/>
  <c r="C121" i="14"/>
  <c r="D121" i="14"/>
  <c r="E121" i="14"/>
  <c r="B131" i="14"/>
  <c r="C131" i="14"/>
  <c r="D131" i="14"/>
  <c r="D134" i="14" s="1"/>
  <c r="E131" i="14"/>
  <c r="C132" i="14"/>
  <c r="D132" i="14"/>
  <c r="E132" i="14"/>
  <c r="C133" i="14"/>
  <c r="D133" i="14"/>
  <c r="E133" i="14"/>
  <c r="C134" i="14"/>
  <c r="B145" i="14"/>
  <c r="C145" i="14"/>
  <c r="D145" i="14"/>
  <c r="E145" i="14"/>
  <c r="B146" i="14"/>
  <c r="C146" i="14"/>
  <c r="D146" i="14"/>
  <c r="E146" i="14"/>
  <c r="B158" i="14"/>
  <c r="C158" i="14"/>
  <c r="D161" i="14" s="1"/>
  <c r="D158" i="14"/>
  <c r="E158" i="14"/>
  <c r="C159" i="14"/>
  <c r="D159" i="14"/>
  <c r="E159" i="14"/>
  <c r="C160" i="14"/>
  <c r="D160" i="14"/>
  <c r="E160" i="14"/>
  <c r="B167" i="14"/>
  <c r="C167" i="14"/>
  <c r="D167" i="14"/>
  <c r="E167" i="14"/>
  <c r="B179" i="14"/>
  <c r="C179" i="14"/>
  <c r="D179" i="14"/>
  <c r="E179" i="14"/>
  <c r="C180" i="14"/>
  <c r="D180" i="14"/>
  <c r="E180" i="14"/>
  <c r="C181" i="14"/>
  <c r="D181" i="14"/>
  <c r="E181" i="14"/>
  <c r="E182" i="14"/>
  <c r="B188" i="14"/>
  <c r="C188" i="14"/>
  <c r="D188" i="14"/>
  <c r="E188" i="14"/>
  <c r="B199" i="14"/>
  <c r="C199" i="14"/>
  <c r="C202" i="14" s="1"/>
  <c r="D199" i="14"/>
  <c r="E199" i="14"/>
  <c r="E202" i="14" s="1"/>
  <c r="C200" i="14"/>
  <c r="D200" i="14"/>
  <c r="E200" i="14"/>
  <c r="C201" i="14"/>
  <c r="D201" i="14"/>
  <c r="E201" i="14"/>
  <c r="B217" i="14"/>
  <c r="C217" i="14"/>
  <c r="C220" i="14" s="1"/>
  <c r="D217" i="14"/>
  <c r="E217" i="14"/>
  <c r="C218" i="14"/>
  <c r="D218" i="14"/>
  <c r="E218" i="14"/>
  <c r="C219" i="14"/>
  <c r="D219" i="14"/>
  <c r="E219" i="14"/>
  <c r="B245" i="14"/>
  <c r="C245" i="14"/>
  <c r="D245" i="14"/>
  <c r="E245" i="14"/>
  <c r="C246" i="14"/>
  <c r="D246" i="14"/>
  <c r="E246" i="14"/>
  <c r="C247" i="14"/>
  <c r="D247" i="14"/>
  <c r="E247" i="14"/>
  <c r="D248" i="14"/>
  <c r="B261" i="14"/>
  <c r="C261" i="14"/>
  <c r="D261" i="14"/>
  <c r="E261" i="14"/>
  <c r="B262" i="14"/>
  <c r="C262" i="14"/>
  <c r="D262" i="14"/>
  <c r="E262" i="14"/>
  <c r="B270" i="14"/>
  <c r="C270" i="14"/>
  <c r="C273" i="14" s="1"/>
  <c r="D270" i="14"/>
  <c r="E270" i="14"/>
  <c r="E273" i="14" s="1"/>
  <c r="C271" i="14"/>
  <c r="D271" i="14"/>
  <c r="E271" i="14"/>
  <c r="C272" i="14"/>
  <c r="D272" i="14"/>
  <c r="E272" i="14"/>
  <c r="B284" i="14"/>
  <c r="C284" i="14"/>
  <c r="D284" i="14"/>
  <c r="E284" i="14"/>
  <c r="B285" i="14"/>
  <c r="C285" i="14"/>
  <c r="D285" i="14"/>
  <c r="E285" i="14"/>
  <c r="B294" i="14"/>
  <c r="C294" i="14"/>
  <c r="D294" i="14"/>
  <c r="E294" i="14"/>
  <c r="C295" i="14"/>
  <c r="D295" i="14"/>
  <c r="E295" i="14"/>
  <c r="C296" i="14"/>
  <c r="D296" i="14"/>
  <c r="E296" i="14"/>
  <c r="B308" i="14"/>
  <c r="C308" i="14"/>
  <c r="D308" i="14"/>
  <c r="E308" i="14"/>
  <c r="B309" i="14"/>
  <c r="C309" i="14"/>
  <c r="D309" i="14"/>
  <c r="E309" i="14"/>
  <c r="B319" i="14"/>
  <c r="C319" i="14"/>
  <c r="D319" i="14"/>
  <c r="D322" i="14" s="1"/>
  <c r="E319" i="14"/>
  <c r="C320" i="14"/>
  <c r="D320" i="14"/>
  <c r="E320" i="14"/>
  <c r="C321" i="14"/>
  <c r="D321" i="14"/>
  <c r="E321" i="14"/>
  <c r="C322" i="14"/>
  <c r="B333" i="14"/>
  <c r="C333" i="14"/>
  <c r="D333" i="14"/>
  <c r="E333" i="14"/>
  <c r="B334" i="14"/>
  <c r="C334" i="14"/>
  <c r="D334" i="14"/>
  <c r="E334" i="14"/>
  <c r="B344" i="14"/>
  <c r="C344" i="14"/>
  <c r="D347" i="14" s="1"/>
  <c r="D344" i="14"/>
  <c r="E344" i="14"/>
  <c r="C345" i="14"/>
  <c r="D345" i="14"/>
  <c r="E345" i="14"/>
  <c r="C346" i="14"/>
  <c r="D346" i="14"/>
  <c r="E346" i="14"/>
  <c r="B358" i="14"/>
  <c r="C358" i="14"/>
  <c r="D358" i="14"/>
  <c r="E358" i="14"/>
  <c r="B359" i="14"/>
  <c r="C359" i="14"/>
  <c r="D359" i="14"/>
  <c r="E359" i="14"/>
  <c r="B372" i="14"/>
  <c r="C372" i="14"/>
  <c r="D372" i="14"/>
  <c r="E372" i="14"/>
  <c r="C373" i="14"/>
  <c r="D373" i="14"/>
  <c r="E373" i="14"/>
  <c r="C374" i="14"/>
  <c r="D374" i="14"/>
  <c r="E374" i="14"/>
  <c r="E375" i="14"/>
  <c r="B381" i="14"/>
  <c r="C381" i="14"/>
  <c r="D381" i="14"/>
  <c r="E381" i="14"/>
  <c r="B391" i="14"/>
  <c r="C391" i="14"/>
  <c r="C394" i="14" s="1"/>
  <c r="D391" i="14"/>
  <c r="E391" i="14"/>
  <c r="E394" i="14" s="1"/>
  <c r="C392" i="14"/>
  <c r="D392" i="14"/>
  <c r="E392" i="14"/>
  <c r="C393" i="14"/>
  <c r="D393" i="14"/>
  <c r="E393" i="14"/>
  <c r="B400" i="14"/>
  <c r="C400" i="14"/>
  <c r="D400" i="14"/>
  <c r="E400" i="14"/>
  <c r="B410" i="14"/>
  <c r="C410" i="14"/>
  <c r="C413" i="14" s="1"/>
  <c r="D410" i="14"/>
  <c r="E410" i="14"/>
  <c r="C411" i="14"/>
  <c r="D411" i="14"/>
  <c r="E411" i="14"/>
  <c r="C412" i="14"/>
  <c r="D412" i="14"/>
  <c r="E412" i="14"/>
  <c r="B419" i="14"/>
  <c r="C419" i="14"/>
  <c r="D419" i="14"/>
  <c r="E419" i="14"/>
  <c r="B430" i="14"/>
  <c r="C430" i="14"/>
  <c r="D430" i="14"/>
  <c r="E430" i="14"/>
  <c r="C431" i="14"/>
  <c r="D431" i="14"/>
  <c r="E431" i="14"/>
  <c r="C432" i="14"/>
  <c r="D432" i="14"/>
  <c r="E432" i="14"/>
  <c r="D433" i="14"/>
  <c r="B439" i="14"/>
  <c r="C439" i="14"/>
  <c r="D439" i="14"/>
  <c r="E439" i="14"/>
  <c r="B453" i="14"/>
  <c r="C453" i="14"/>
  <c r="C456" i="14" s="1"/>
  <c r="D453" i="14"/>
  <c r="E453" i="14"/>
  <c r="E456" i="14" s="1"/>
  <c r="C454" i="14"/>
  <c r="D454" i="14"/>
  <c r="E454" i="14"/>
  <c r="C455" i="14"/>
  <c r="D455" i="14"/>
  <c r="E455" i="14"/>
  <c r="B462" i="14"/>
  <c r="C462" i="14"/>
  <c r="D462" i="14"/>
  <c r="E462" i="14"/>
  <c r="B471" i="14"/>
  <c r="C471" i="14"/>
  <c r="D471" i="14"/>
  <c r="E471" i="14"/>
  <c r="C472" i="14"/>
  <c r="D472" i="14"/>
  <c r="E472" i="14"/>
  <c r="C473" i="14"/>
  <c r="D473" i="14"/>
  <c r="E473" i="14"/>
  <c r="B480" i="14"/>
  <c r="C480" i="14"/>
  <c r="D480" i="14"/>
  <c r="E480" i="14"/>
  <c r="B482" i="14"/>
  <c r="C482" i="14"/>
  <c r="D482" i="14"/>
  <c r="E482" i="14"/>
  <c r="B485" i="14"/>
  <c r="C485" i="14"/>
  <c r="D485" i="14"/>
  <c r="D486" i="14" s="1"/>
  <c r="E485" i="14"/>
  <c r="B487" i="14"/>
  <c r="C487" i="14"/>
  <c r="D487" i="14"/>
  <c r="E487" i="14"/>
  <c r="B489" i="14"/>
  <c r="C489" i="14"/>
  <c r="D489" i="14"/>
  <c r="E489" i="14"/>
  <c r="B491" i="14"/>
  <c r="C491" i="14"/>
  <c r="D491" i="14"/>
  <c r="D492" i="14" s="1"/>
  <c r="E491" i="14"/>
  <c r="C492" i="14"/>
  <c r="B493" i="14"/>
  <c r="C493" i="14"/>
  <c r="D493" i="14"/>
  <c r="E493" i="14"/>
  <c r="B495" i="14"/>
  <c r="C495" i="14"/>
  <c r="C496" i="14" s="1"/>
  <c r="D495" i="14"/>
  <c r="E495" i="14"/>
  <c r="E496" i="14" s="1"/>
  <c r="B497" i="14"/>
  <c r="C497" i="14"/>
  <c r="C498" i="14" s="1"/>
  <c r="D497" i="14"/>
  <c r="E497" i="14"/>
  <c r="E498" i="14" s="1"/>
  <c r="B499" i="14"/>
  <c r="C499" i="14"/>
  <c r="C500" i="14" s="1"/>
  <c r="D499" i="14"/>
  <c r="E499" i="14"/>
  <c r="B501" i="14"/>
  <c r="C501" i="14"/>
  <c r="D501" i="14"/>
  <c r="D502" i="14" s="1"/>
  <c r="E501" i="14"/>
  <c r="D500" i="14" l="1"/>
  <c r="D494" i="14"/>
  <c r="E490" i="14"/>
  <c r="C490" i="14"/>
  <c r="E488" i="14"/>
  <c r="C488" i="14"/>
  <c r="E474" i="14"/>
  <c r="C474" i="14"/>
  <c r="D413" i="14"/>
  <c r="C375" i="14"/>
  <c r="E297" i="14"/>
  <c r="C297" i="14"/>
  <c r="D220" i="14"/>
  <c r="C182" i="14"/>
  <c r="E109" i="14"/>
  <c r="C109" i="14"/>
  <c r="D38" i="14"/>
  <c r="E502" i="14"/>
  <c r="C502" i="14"/>
  <c r="E500" i="14"/>
  <c r="D498" i="14"/>
  <c r="D496" i="14"/>
  <c r="E494" i="14"/>
  <c r="C494" i="14"/>
  <c r="E492" i="14"/>
  <c r="D490" i="14"/>
  <c r="D488" i="14"/>
  <c r="B483" i="14"/>
  <c r="B503" i="14" s="1"/>
  <c r="E483" i="14"/>
  <c r="E503" i="14" s="1"/>
  <c r="C483" i="14"/>
  <c r="C484" i="14" s="1"/>
  <c r="D474" i="14"/>
  <c r="D456" i="14"/>
  <c r="E433" i="14"/>
  <c r="C433" i="14"/>
  <c r="E413" i="14"/>
  <c r="D394" i="14"/>
  <c r="D375" i="14"/>
  <c r="E347" i="14"/>
  <c r="C347" i="14"/>
  <c r="E322" i="14"/>
  <c r="D297" i="14"/>
  <c r="D273" i="14"/>
  <c r="E248" i="14"/>
  <c r="C248" i="14"/>
  <c r="E220" i="14"/>
  <c r="D202" i="14"/>
  <c r="D182" i="14"/>
  <c r="E161" i="14"/>
  <c r="C161" i="14"/>
  <c r="E134" i="14"/>
  <c r="D109" i="14"/>
  <c r="D85" i="14"/>
  <c r="E61" i="14"/>
  <c r="C61" i="14"/>
  <c r="E38" i="14"/>
  <c r="C503" i="14"/>
  <c r="D483" i="14"/>
  <c r="E486" i="14"/>
  <c r="C486" i="14"/>
  <c r="B32" i="13"/>
  <c r="C32" i="13"/>
  <c r="D32" i="13"/>
  <c r="E32" i="13"/>
  <c r="C33" i="13"/>
  <c r="D33" i="13"/>
  <c r="E33" i="13"/>
  <c r="C34" i="13"/>
  <c r="D34" i="13"/>
  <c r="E34" i="13"/>
  <c r="D35" i="13"/>
  <c r="B46" i="13"/>
  <c r="C46" i="13"/>
  <c r="D46" i="13"/>
  <c r="E46" i="13"/>
  <c r="B47" i="13"/>
  <c r="C47" i="13"/>
  <c r="D47" i="13"/>
  <c r="E47" i="13"/>
  <c r="B55" i="13"/>
  <c r="C55" i="13"/>
  <c r="D55" i="13"/>
  <c r="E55" i="13"/>
  <c r="C56" i="13"/>
  <c r="D56" i="13"/>
  <c r="E56" i="13"/>
  <c r="C57" i="13"/>
  <c r="D57" i="13"/>
  <c r="E57" i="13"/>
  <c r="C58" i="13"/>
  <c r="D58" i="13"/>
  <c r="E58" i="13"/>
  <c r="B69" i="13"/>
  <c r="C69" i="13"/>
  <c r="D69" i="13"/>
  <c r="E69" i="13"/>
  <c r="B70" i="13"/>
  <c r="C70" i="13"/>
  <c r="D70" i="13"/>
  <c r="E70" i="13"/>
  <c r="B78" i="13"/>
  <c r="C78" i="13"/>
  <c r="D78" i="13"/>
  <c r="E78" i="13"/>
  <c r="C79" i="13"/>
  <c r="D79" i="13"/>
  <c r="E79" i="13"/>
  <c r="C80" i="13"/>
  <c r="D80" i="13"/>
  <c r="E80" i="13"/>
  <c r="D81" i="13"/>
  <c r="B92" i="13"/>
  <c r="C92" i="13"/>
  <c r="D92" i="13"/>
  <c r="E92" i="13"/>
  <c r="B93" i="13"/>
  <c r="C93" i="13"/>
  <c r="D93" i="13"/>
  <c r="E93" i="13"/>
  <c r="B104" i="13"/>
  <c r="C104" i="13"/>
  <c r="C107" i="13" s="1"/>
  <c r="D104" i="13"/>
  <c r="E104" i="13"/>
  <c r="E107" i="13" s="1"/>
  <c r="C105" i="13"/>
  <c r="D105" i="13"/>
  <c r="E105" i="13"/>
  <c r="C106" i="13"/>
  <c r="D106" i="13"/>
  <c r="E106" i="13"/>
  <c r="B113" i="13"/>
  <c r="C113" i="13"/>
  <c r="D113" i="13"/>
  <c r="E113" i="13"/>
  <c r="B127" i="13"/>
  <c r="C127" i="13"/>
  <c r="D127" i="13"/>
  <c r="E127" i="13"/>
  <c r="C128" i="13"/>
  <c r="D128" i="13"/>
  <c r="E128" i="13"/>
  <c r="C129" i="13"/>
  <c r="D129" i="13"/>
  <c r="E129" i="13"/>
  <c r="B136" i="13"/>
  <c r="C136" i="13"/>
  <c r="D136" i="13"/>
  <c r="E136" i="13"/>
  <c r="B156" i="13"/>
  <c r="C156" i="13"/>
  <c r="C159" i="13" s="1"/>
  <c r="D156" i="13"/>
  <c r="E156" i="13"/>
  <c r="C157" i="13"/>
  <c r="D157" i="13"/>
  <c r="E157" i="13"/>
  <c r="C158" i="13"/>
  <c r="D158" i="13"/>
  <c r="E158" i="13"/>
  <c r="B172" i="13"/>
  <c r="C172" i="13"/>
  <c r="C173" i="13" s="1"/>
  <c r="D172" i="13"/>
  <c r="D173" i="13" s="1"/>
  <c r="E172" i="13"/>
  <c r="B173" i="13"/>
  <c r="E173" i="13"/>
  <c r="B181" i="13"/>
  <c r="C181" i="13"/>
  <c r="D184" i="13" s="1"/>
  <c r="D181" i="13"/>
  <c r="E181" i="13"/>
  <c r="C182" i="13"/>
  <c r="D182" i="13"/>
  <c r="E182" i="13"/>
  <c r="C183" i="13"/>
  <c r="D183" i="13"/>
  <c r="E183" i="13"/>
  <c r="B195" i="13"/>
  <c r="C195" i="13"/>
  <c r="D195" i="13"/>
  <c r="E195" i="13"/>
  <c r="B196" i="13"/>
  <c r="C196" i="13"/>
  <c r="D196" i="13"/>
  <c r="E196" i="13"/>
  <c r="B198" i="13"/>
  <c r="C198" i="13"/>
  <c r="D198" i="13"/>
  <c r="E198" i="13"/>
  <c r="B201" i="13"/>
  <c r="C201" i="13"/>
  <c r="D201" i="13"/>
  <c r="E201" i="13"/>
  <c r="B203" i="13"/>
  <c r="C203" i="13"/>
  <c r="C204" i="13" s="1"/>
  <c r="D203" i="13"/>
  <c r="E203" i="13"/>
  <c r="B205" i="13"/>
  <c r="C205" i="13"/>
  <c r="D205" i="13"/>
  <c r="E205" i="13"/>
  <c r="B207" i="13"/>
  <c r="C207" i="13"/>
  <c r="D207" i="13"/>
  <c r="E207" i="13"/>
  <c r="B209" i="13"/>
  <c r="C209" i="13"/>
  <c r="D209" i="13"/>
  <c r="E209" i="13"/>
  <c r="B211" i="13"/>
  <c r="C211" i="13"/>
  <c r="D211" i="13"/>
  <c r="E211" i="13"/>
  <c r="B213" i="13"/>
  <c r="C213" i="13"/>
  <c r="D213" i="13"/>
  <c r="D214" i="13" s="1"/>
  <c r="E213" i="13"/>
  <c r="B215" i="13"/>
  <c r="C215" i="13"/>
  <c r="D215" i="13"/>
  <c r="E215" i="13"/>
  <c r="B217" i="13"/>
  <c r="C217" i="13"/>
  <c r="D217" i="13"/>
  <c r="E217" i="13"/>
  <c r="C212" i="13" l="1"/>
  <c r="E210" i="13"/>
  <c r="C210" i="13"/>
  <c r="E208" i="13"/>
  <c r="C208" i="13"/>
  <c r="D204" i="13"/>
  <c r="D159" i="13"/>
  <c r="E218" i="13"/>
  <c r="C218" i="13"/>
  <c r="E216" i="13"/>
  <c r="C216" i="13"/>
  <c r="D212" i="13"/>
  <c r="D206" i="13"/>
  <c r="E130" i="13"/>
  <c r="C130" i="13"/>
  <c r="B199" i="13"/>
  <c r="B219" i="13" s="1"/>
  <c r="C199" i="13"/>
  <c r="C200" i="13" s="1"/>
  <c r="D218" i="13"/>
  <c r="D216" i="13"/>
  <c r="E214" i="13"/>
  <c r="C214" i="13"/>
  <c r="E212" i="13"/>
  <c r="D210" i="13"/>
  <c r="D208" i="13"/>
  <c r="E206" i="13"/>
  <c r="C206" i="13"/>
  <c r="E204" i="13"/>
  <c r="D202" i="13"/>
  <c r="E184" i="13"/>
  <c r="C184" i="13"/>
  <c r="E159" i="13"/>
  <c r="D130" i="13"/>
  <c r="D107" i="13"/>
  <c r="E81" i="13"/>
  <c r="C81" i="13"/>
  <c r="E35" i="13"/>
  <c r="C35" i="13"/>
  <c r="E199" i="13"/>
  <c r="D503" i="14"/>
  <c r="D484" i="14"/>
  <c r="E484" i="14"/>
  <c r="E219" i="13"/>
  <c r="C219" i="13"/>
  <c r="D199" i="13"/>
  <c r="E202" i="13"/>
  <c r="C202" i="13"/>
  <c r="B38" i="12"/>
  <c r="C38" i="12"/>
  <c r="C41" i="12" s="1"/>
  <c r="D38" i="12"/>
  <c r="E38" i="12"/>
  <c r="E41" i="12" s="1"/>
  <c r="C39" i="12"/>
  <c r="D39" i="12"/>
  <c r="E39" i="12"/>
  <c r="C40" i="12"/>
  <c r="D40" i="12"/>
  <c r="E40" i="12"/>
  <c r="B52" i="12"/>
  <c r="C52" i="12"/>
  <c r="D52" i="12"/>
  <c r="E52" i="12"/>
  <c r="B53" i="12"/>
  <c r="C53" i="12"/>
  <c r="D53" i="12"/>
  <c r="E53" i="12"/>
  <c r="B61" i="12"/>
  <c r="C61" i="12"/>
  <c r="D61" i="12"/>
  <c r="E61" i="12"/>
  <c r="C62" i="12"/>
  <c r="D62" i="12"/>
  <c r="E62" i="12"/>
  <c r="C63" i="12"/>
  <c r="D63" i="12"/>
  <c r="E63" i="12"/>
  <c r="B75" i="12"/>
  <c r="C75" i="12"/>
  <c r="D75" i="12"/>
  <c r="E75" i="12"/>
  <c r="B76" i="12"/>
  <c r="C76" i="12"/>
  <c r="D76" i="12"/>
  <c r="E76" i="12"/>
  <c r="B84" i="12"/>
  <c r="C84" i="12"/>
  <c r="D84" i="12"/>
  <c r="D87" i="12" s="1"/>
  <c r="E84" i="12"/>
  <c r="C85" i="12"/>
  <c r="D85" i="12"/>
  <c r="E85" i="12"/>
  <c r="C86" i="12"/>
  <c r="D86" i="12"/>
  <c r="E86" i="12"/>
  <c r="C87" i="12"/>
  <c r="B98" i="12"/>
  <c r="C98" i="12"/>
  <c r="D98" i="12"/>
  <c r="E98" i="12"/>
  <c r="B99" i="12"/>
  <c r="C99" i="12"/>
  <c r="D99" i="12"/>
  <c r="E99" i="12"/>
  <c r="B116" i="12"/>
  <c r="C116" i="12"/>
  <c r="D116" i="12"/>
  <c r="E116" i="12"/>
  <c r="C117" i="12"/>
  <c r="D117" i="12"/>
  <c r="E117" i="12"/>
  <c r="C118" i="12"/>
  <c r="D118" i="12"/>
  <c r="E118" i="12"/>
  <c r="C119" i="12"/>
  <c r="D119" i="12"/>
  <c r="E119" i="12"/>
  <c r="B130" i="12"/>
  <c r="C130" i="12"/>
  <c r="D130" i="12"/>
  <c r="E130" i="12"/>
  <c r="B131" i="12"/>
  <c r="C131" i="12"/>
  <c r="D131" i="12"/>
  <c r="E131" i="12"/>
  <c r="B139" i="12"/>
  <c r="C139" i="12"/>
  <c r="D139" i="12"/>
  <c r="E139" i="12"/>
  <c r="C140" i="12"/>
  <c r="D140" i="12"/>
  <c r="E140" i="12"/>
  <c r="C141" i="12"/>
  <c r="D141" i="12"/>
  <c r="E141" i="12"/>
  <c r="C142" i="12"/>
  <c r="D142" i="12"/>
  <c r="E142" i="12"/>
  <c r="B153" i="12"/>
  <c r="C153" i="12"/>
  <c r="D153" i="12"/>
  <c r="E153" i="12"/>
  <c r="B154" i="12"/>
  <c r="C154" i="12"/>
  <c r="D154" i="12"/>
  <c r="E154" i="12"/>
  <c r="B162" i="12"/>
  <c r="C162" i="12"/>
  <c r="D165" i="12" s="1"/>
  <c r="D162" i="12"/>
  <c r="E162" i="12"/>
  <c r="C163" i="12"/>
  <c r="D163" i="12"/>
  <c r="E163" i="12"/>
  <c r="C164" i="12"/>
  <c r="D164" i="12"/>
  <c r="E164" i="12"/>
  <c r="B176" i="12"/>
  <c r="C176" i="12"/>
  <c r="D176" i="12"/>
  <c r="E176" i="12"/>
  <c r="B177" i="12"/>
  <c r="C177" i="12"/>
  <c r="D177" i="12"/>
  <c r="E177" i="12"/>
  <c r="B191" i="12"/>
  <c r="C191" i="12"/>
  <c r="D191" i="12"/>
  <c r="E191" i="12"/>
  <c r="C192" i="12"/>
  <c r="D192" i="12"/>
  <c r="E192" i="12"/>
  <c r="C193" i="12"/>
  <c r="D193" i="12"/>
  <c r="E193" i="12"/>
  <c r="E194" i="12"/>
  <c r="B205" i="12"/>
  <c r="C205" i="12"/>
  <c r="D205" i="12"/>
  <c r="E205" i="12"/>
  <c r="B206" i="12"/>
  <c r="C206" i="12"/>
  <c r="D206" i="12"/>
  <c r="E206" i="12"/>
  <c r="B214" i="12"/>
  <c r="C214" i="12"/>
  <c r="C217" i="12" s="1"/>
  <c r="D214" i="12"/>
  <c r="E214" i="12"/>
  <c r="E217" i="12" s="1"/>
  <c r="C215" i="12"/>
  <c r="D215" i="12"/>
  <c r="E215" i="12"/>
  <c r="C216" i="12"/>
  <c r="D216" i="12"/>
  <c r="E216" i="12"/>
  <c r="B228" i="12"/>
  <c r="C228" i="12"/>
  <c r="D228" i="12"/>
  <c r="E228" i="12"/>
  <c r="B229" i="12"/>
  <c r="C229" i="12"/>
  <c r="D229" i="12"/>
  <c r="E229" i="12"/>
  <c r="B243" i="12"/>
  <c r="C243" i="12"/>
  <c r="C246" i="12" s="1"/>
  <c r="D243" i="12"/>
  <c r="E243" i="12"/>
  <c r="C244" i="12"/>
  <c r="D244" i="12"/>
  <c r="E244" i="12"/>
  <c r="C245" i="12"/>
  <c r="D245" i="12"/>
  <c r="E245" i="12"/>
  <c r="B257" i="12"/>
  <c r="C257" i="12"/>
  <c r="D257" i="12"/>
  <c r="E257" i="12"/>
  <c r="B258" i="12"/>
  <c r="C258" i="12"/>
  <c r="D258" i="12"/>
  <c r="E258" i="12"/>
  <c r="B266" i="12"/>
  <c r="C266" i="12"/>
  <c r="D266" i="12"/>
  <c r="E266" i="12"/>
  <c r="C267" i="12"/>
  <c r="D267" i="12"/>
  <c r="E267" i="12"/>
  <c r="C268" i="12"/>
  <c r="D268" i="12"/>
  <c r="E268" i="12"/>
  <c r="D269" i="12"/>
  <c r="B280" i="12"/>
  <c r="C280" i="12"/>
  <c r="D280" i="12"/>
  <c r="E280" i="12"/>
  <c r="B281" i="12"/>
  <c r="C281" i="12"/>
  <c r="D281" i="12"/>
  <c r="E281" i="12"/>
  <c r="B289" i="12"/>
  <c r="C289" i="12"/>
  <c r="C292" i="12" s="1"/>
  <c r="D289" i="12"/>
  <c r="E289" i="12"/>
  <c r="E292" i="12" s="1"/>
  <c r="C290" i="12"/>
  <c r="D290" i="12"/>
  <c r="E290" i="12"/>
  <c r="C291" i="12"/>
  <c r="D291" i="12"/>
  <c r="E291" i="12"/>
  <c r="B303" i="12"/>
  <c r="C303" i="12"/>
  <c r="D303" i="12"/>
  <c r="E303" i="12"/>
  <c r="B304" i="12"/>
  <c r="C304" i="12"/>
  <c r="D304" i="12"/>
  <c r="E304" i="12"/>
  <c r="B312" i="12"/>
  <c r="C312" i="12"/>
  <c r="D312" i="12"/>
  <c r="E312" i="12"/>
  <c r="C313" i="12"/>
  <c r="D313" i="12"/>
  <c r="E313" i="12"/>
  <c r="C314" i="12"/>
  <c r="D314" i="12"/>
  <c r="E314" i="12"/>
  <c r="B326" i="12"/>
  <c r="C326" i="12"/>
  <c r="D326" i="12"/>
  <c r="E326" i="12"/>
  <c r="B327" i="12"/>
  <c r="C327" i="12"/>
  <c r="D327" i="12"/>
  <c r="E327" i="12"/>
  <c r="B335" i="12"/>
  <c r="C335" i="12"/>
  <c r="D335" i="12"/>
  <c r="D338" i="12" s="1"/>
  <c r="E335" i="12"/>
  <c r="C336" i="12"/>
  <c r="D336" i="12"/>
  <c r="E336" i="12"/>
  <c r="C337" i="12"/>
  <c r="D337" i="12"/>
  <c r="E337" i="12"/>
  <c r="C338" i="12"/>
  <c r="B349" i="12"/>
  <c r="C349" i="12"/>
  <c r="D349" i="12"/>
  <c r="E349" i="12"/>
  <c r="B350" i="12"/>
  <c r="C350" i="12"/>
  <c r="D350" i="12"/>
  <c r="E350" i="12"/>
  <c r="B358" i="12"/>
  <c r="C358" i="12"/>
  <c r="D361" i="12" s="1"/>
  <c r="D358" i="12"/>
  <c r="E358" i="12"/>
  <c r="C359" i="12"/>
  <c r="D359" i="12"/>
  <c r="E359" i="12"/>
  <c r="C360" i="12"/>
  <c r="D360" i="12"/>
  <c r="E360" i="12"/>
  <c r="B372" i="12"/>
  <c r="C372" i="12"/>
  <c r="D372" i="12"/>
  <c r="E372" i="12"/>
  <c r="B373" i="12"/>
  <c r="C373" i="12"/>
  <c r="D373" i="12"/>
  <c r="E373" i="12"/>
  <c r="B381" i="12"/>
  <c r="C381" i="12"/>
  <c r="D381" i="12"/>
  <c r="E381" i="12"/>
  <c r="C382" i="12"/>
  <c r="D382" i="12"/>
  <c r="E382" i="12"/>
  <c r="C383" i="12"/>
  <c r="D383" i="12"/>
  <c r="E383" i="12"/>
  <c r="E384" i="12"/>
  <c r="B395" i="12"/>
  <c r="C395" i="12"/>
  <c r="D395" i="12"/>
  <c r="E395" i="12"/>
  <c r="B396" i="12"/>
  <c r="C396" i="12"/>
  <c r="D396" i="12"/>
  <c r="E396" i="12"/>
  <c r="B404" i="12"/>
  <c r="C404" i="12"/>
  <c r="C407" i="12" s="1"/>
  <c r="D404" i="12"/>
  <c r="E404" i="12"/>
  <c r="E407" i="12" s="1"/>
  <c r="C405" i="12"/>
  <c r="D405" i="12"/>
  <c r="E405" i="12"/>
  <c r="C406" i="12"/>
  <c r="D406" i="12"/>
  <c r="E406" i="12"/>
  <c r="B418" i="12"/>
  <c r="C418" i="12"/>
  <c r="D418" i="12"/>
  <c r="E418" i="12"/>
  <c r="B419" i="12"/>
  <c r="C419" i="12"/>
  <c r="D419" i="12"/>
  <c r="E419" i="12"/>
  <c r="B432" i="12"/>
  <c r="C432" i="12"/>
  <c r="C435" i="12" s="1"/>
  <c r="D432" i="12"/>
  <c r="E432" i="12"/>
  <c r="C433" i="12"/>
  <c r="D433" i="12"/>
  <c r="E433" i="12"/>
  <c r="C434" i="12"/>
  <c r="D434" i="12"/>
  <c r="E434" i="12"/>
  <c r="B446" i="12"/>
  <c r="C446" i="12"/>
  <c r="D446" i="12"/>
  <c r="E446" i="12"/>
  <c r="B447" i="12"/>
  <c r="C447" i="12"/>
  <c r="D447" i="12"/>
  <c r="E447" i="12"/>
  <c r="B463" i="12"/>
  <c r="C463" i="12"/>
  <c r="D463" i="12"/>
  <c r="E463" i="12"/>
  <c r="C464" i="12"/>
  <c r="D464" i="12"/>
  <c r="E464" i="12"/>
  <c r="C465" i="12"/>
  <c r="D465" i="12"/>
  <c r="E465" i="12"/>
  <c r="D466" i="12"/>
  <c r="B477" i="12"/>
  <c r="C477" i="12"/>
  <c r="D477" i="12"/>
  <c r="E477" i="12"/>
  <c r="B478" i="12"/>
  <c r="C478" i="12"/>
  <c r="D478" i="12"/>
  <c r="E478" i="12"/>
  <c r="B486" i="12"/>
  <c r="C486" i="12"/>
  <c r="C489" i="12" s="1"/>
  <c r="D486" i="12"/>
  <c r="E486" i="12"/>
  <c r="E489" i="12" s="1"/>
  <c r="C487" i="12"/>
  <c r="D487" i="12"/>
  <c r="E487" i="12"/>
  <c r="C488" i="12"/>
  <c r="D488" i="12"/>
  <c r="E488" i="12"/>
  <c r="B500" i="12"/>
  <c r="C500" i="12"/>
  <c r="D500" i="12"/>
  <c r="E500" i="12"/>
  <c r="B501" i="12"/>
  <c r="C501" i="12"/>
  <c r="D501" i="12"/>
  <c r="E501" i="12"/>
  <c r="B515" i="12"/>
  <c r="C515" i="12"/>
  <c r="D515" i="12"/>
  <c r="E515" i="12"/>
  <c r="C516" i="12"/>
  <c r="D516" i="12"/>
  <c r="E516" i="12"/>
  <c r="C517" i="12"/>
  <c r="D517" i="12"/>
  <c r="E517" i="12"/>
  <c r="B529" i="12"/>
  <c r="C529" i="12"/>
  <c r="D529" i="12"/>
  <c r="E529" i="12"/>
  <c r="B530" i="12"/>
  <c r="C530" i="12"/>
  <c r="D530" i="12"/>
  <c r="E530" i="12"/>
  <c r="B538" i="12"/>
  <c r="C538" i="12"/>
  <c r="D538" i="12"/>
  <c r="D541" i="12" s="1"/>
  <c r="E538" i="12"/>
  <c r="C539" i="12"/>
  <c r="D539" i="12"/>
  <c r="E539" i="12"/>
  <c r="C540" i="12"/>
  <c r="D540" i="12"/>
  <c r="E540" i="12"/>
  <c r="C541" i="12"/>
  <c r="B552" i="12"/>
  <c r="C552" i="12"/>
  <c r="D552" i="12"/>
  <c r="E552" i="12"/>
  <c r="B553" i="12"/>
  <c r="C553" i="12"/>
  <c r="D553" i="12"/>
  <c r="E553" i="12"/>
  <c r="B561" i="12"/>
  <c r="C561" i="12"/>
  <c r="D564" i="12" s="1"/>
  <c r="D561" i="12"/>
  <c r="E561" i="12"/>
  <c r="C562" i="12"/>
  <c r="D562" i="12"/>
  <c r="E562" i="12"/>
  <c r="C563" i="12"/>
  <c r="D563" i="12"/>
  <c r="E563" i="12"/>
  <c r="B575" i="12"/>
  <c r="B576" i="12" s="1"/>
  <c r="C575" i="12"/>
  <c r="C576" i="12" s="1"/>
  <c r="D575" i="12"/>
  <c r="E575" i="12"/>
  <c r="E576" i="12" s="1"/>
  <c r="D576" i="12"/>
  <c r="C590" i="12"/>
  <c r="D590" i="12"/>
  <c r="E590" i="12"/>
  <c r="C591" i="12"/>
  <c r="D591" i="12"/>
  <c r="E591" i="12"/>
  <c r="C592" i="12"/>
  <c r="D592" i="12"/>
  <c r="E592" i="12"/>
  <c r="B603" i="12"/>
  <c r="C603" i="12"/>
  <c r="D603" i="12"/>
  <c r="E603" i="12"/>
  <c r="B604" i="12"/>
  <c r="C604" i="12"/>
  <c r="D604" i="12"/>
  <c r="E604" i="12"/>
  <c r="B615" i="12"/>
  <c r="C615" i="12"/>
  <c r="D615" i="12"/>
  <c r="E615" i="12"/>
  <c r="C616" i="12"/>
  <c r="D616" i="12"/>
  <c r="E616" i="12"/>
  <c r="C617" i="12"/>
  <c r="D617" i="12"/>
  <c r="E617" i="12"/>
  <c r="B624" i="12"/>
  <c r="C624" i="12"/>
  <c r="D624" i="12"/>
  <c r="E624" i="12"/>
  <c r="B627" i="12"/>
  <c r="C627" i="12"/>
  <c r="D627" i="12"/>
  <c r="E627" i="12"/>
  <c r="B630" i="12"/>
  <c r="C630" i="12"/>
  <c r="D630" i="12"/>
  <c r="E630" i="12"/>
  <c r="D631" i="12"/>
  <c r="B632" i="12"/>
  <c r="C632" i="12"/>
  <c r="C633" i="12" s="1"/>
  <c r="D632" i="12"/>
  <c r="E632" i="12"/>
  <c r="E633" i="12" s="1"/>
  <c r="B634" i="12"/>
  <c r="C634" i="12"/>
  <c r="C635" i="12" s="1"/>
  <c r="D634" i="12"/>
  <c r="E634" i="12"/>
  <c r="E635" i="12" s="1"/>
  <c r="B636" i="12"/>
  <c r="C636" i="12"/>
  <c r="C637" i="12" s="1"/>
  <c r="D636" i="12"/>
  <c r="E636" i="12"/>
  <c r="B638" i="12"/>
  <c r="C638" i="12"/>
  <c r="D638" i="12"/>
  <c r="D639" i="12" s="1"/>
  <c r="E638" i="12"/>
  <c r="B640" i="12"/>
  <c r="C640" i="12"/>
  <c r="D640" i="12"/>
  <c r="E640" i="12"/>
  <c r="E641" i="12"/>
  <c r="B642" i="12"/>
  <c r="C642" i="12"/>
  <c r="C643" i="12" s="1"/>
  <c r="D642" i="12"/>
  <c r="E642" i="12"/>
  <c r="E643" i="12" s="1"/>
  <c r="B644" i="12"/>
  <c r="C644" i="12"/>
  <c r="C645" i="12" s="1"/>
  <c r="D644" i="12"/>
  <c r="E644" i="12"/>
  <c r="B646" i="12"/>
  <c r="C646" i="12"/>
  <c r="D646" i="12"/>
  <c r="D647" i="12" s="1"/>
  <c r="E646" i="12"/>
  <c r="D645" i="12" l="1"/>
  <c r="C641" i="12"/>
  <c r="D637" i="12"/>
  <c r="E618" i="12"/>
  <c r="C618" i="12"/>
  <c r="E518" i="12"/>
  <c r="C518" i="12"/>
  <c r="D435" i="12"/>
  <c r="C384" i="12"/>
  <c r="E315" i="12"/>
  <c r="C315" i="12"/>
  <c r="D246" i="12"/>
  <c r="C194" i="12"/>
  <c r="E64" i="12"/>
  <c r="C64" i="12"/>
  <c r="E647" i="12"/>
  <c r="C647" i="12"/>
  <c r="E645" i="12"/>
  <c r="D643" i="12"/>
  <c r="D641" i="12"/>
  <c r="E639" i="12"/>
  <c r="C639" i="12"/>
  <c r="E637" i="12"/>
  <c r="D635" i="12"/>
  <c r="D628" i="12"/>
  <c r="D629" i="12" s="1"/>
  <c r="B628" i="12"/>
  <c r="B648" i="12" s="1"/>
  <c r="E628" i="12"/>
  <c r="E648" i="12" s="1"/>
  <c r="C628" i="12"/>
  <c r="C629" i="12" s="1"/>
  <c r="D618" i="12"/>
  <c r="E564" i="12"/>
  <c r="C564" i="12"/>
  <c r="E541" i="12"/>
  <c r="D518" i="12"/>
  <c r="D489" i="12"/>
  <c r="E466" i="12"/>
  <c r="C466" i="12"/>
  <c r="E435" i="12"/>
  <c r="D407" i="12"/>
  <c r="D384" i="12"/>
  <c r="E361" i="12"/>
  <c r="C361" i="12"/>
  <c r="E338" i="12"/>
  <c r="D315" i="12"/>
  <c r="D292" i="12"/>
  <c r="E269" i="12"/>
  <c r="C269" i="12"/>
  <c r="E246" i="12"/>
  <c r="D217" i="12"/>
  <c r="D194" i="12"/>
  <c r="E165" i="12"/>
  <c r="C165" i="12"/>
  <c r="E87" i="12"/>
  <c r="D64" i="12"/>
  <c r="D41" i="12"/>
  <c r="D200" i="13"/>
  <c r="D219" i="13"/>
  <c r="E200" i="13"/>
  <c r="D648" i="12"/>
  <c r="E629" i="12"/>
  <c r="C648" i="12"/>
  <c r="D633" i="12"/>
  <c r="E631" i="12"/>
  <c r="C631" i="12"/>
  <c r="E608" i="11"/>
  <c r="D608" i="11"/>
  <c r="C608" i="11"/>
  <c r="B608" i="11"/>
  <c r="B607" i="11"/>
  <c r="E606" i="11"/>
  <c r="D606" i="11"/>
  <c r="C606" i="11"/>
  <c r="B606" i="11"/>
  <c r="E602" i="11"/>
  <c r="D602" i="11"/>
  <c r="C602" i="11"/>
  <c r="B602" i="11"/>
  <c r="E601" i="11"/>
  <c r="D601" i="11"/>
  <c r="C601" i="11"/>
  <c r="B601" i="11"/>
  <c r="E600" i="11"/>
  <c r="D600" i="11"/>
  <c r="C600" i="11"/>
  <c r="B600" i="11"/>
  <c r="E597" i="11"/>
  <c r="D597" i="11"/>
  <c r="C597" i="11"/>
  <c r="B597" i="11"/>
  <c r="E592" i="11"/>
  <c r="D592" i="11"/>
  <c r="C592" i="11"/>
  <c r="B592" i="11"/>
  <c r="E585" i="11"/>
  <c r="D585" i="11"/>
  <c r="C585" i="11"/>
  <c r="E584" i="11"/>
  <c r="D584" i="11"/>
  <c r="C584" i="11"/>
  <c r="E583" i="11"/>
  <c r="D583" i="11"/>
  <c r="C583" i="11"/>
  <c r="B583" i="11"/>
  <c r="E571" i="11"/>
  <c r="D571" i="11"/>
  <c r="C571" i="11"/>
  <c r="B571" i="11"/>
  <c r="E564" i="11"/>
  <c r="D564" i="11"/>
  <c r="C564" i="11"/>
  <c r="E563" i="11"/>
  <c r="D563" i="11"/>
  <c r="C563" i="11"/>
  <c r="E562" i="11"/>
  <c r="D562" i="11"/>
  <c r="C562" i="11"/>
  <c r="B562" i="11"/>
  <c r="D550" i="11"/>
  <c r="C550" i="11"/>
  <c r="B550" i="11"/>
  <c r="E543" i="11"/>
  <c r="D543" i="11"/>
  <c r="C543" i="11"/>
  <c r="E542" i="11"/>
  <c r="D542" i="11"/>
  <c r="C542" i="11"/>
  <c r="E541" i="11"/>
  <c r="D541" i="11"/>
  <c r="C541" i="11"/>
  <c r="B541" i="11"/>
  <c r="E521" i="11"/>
  <c r="E525" i="11" s="1"/>
  <c r="D521" i="11"/>
  <c r="D525" i="11" s="1"/>
  <c r="C521" i="11"/>
  <c r="C525" i="11" s="1"/>
  <c r="B521" i="11"/>
  <c r="B525" i="11" s="1"/>
  <c r="E509" i="11"/>
  <c r="D509" i="11"/>
  <c r="C509" i="11"/>
  <c r="E508" i="11"/>
  <c r="D508" i="11"/>
  <c r="C508" i="11"/>
  <c r="E507" i="11"/>
  <c r="D507" i="11"/>
  <c r="C507" i="11"/>
  <c r="B507" i="11"/>
  <c r="E495" i="11"/>
  <c r="E499" i="11" s="1"/>
  <c r="D495" i="11"/>
  <c r="D499" i="11" s="1"/>
  <c r="C495" i="11"/>
  <c r="C499" i="11" s="1"/>
  <c r="B495" i="11"/>
  <c r="B499" i="11" s="1"/>
  <c r="E483" i="11"/>
  <c r="D483" i="11"/>
  <c r="C483" i="11"/>
  <c r="E482" i="11"/>
  <c r="D482" i="11"/>
  <c r="C482" i="11"/>
  <c r="E481" i="11"/>
  <c r="D481" i="11"/>
  <c r="C481" i="11"/>
  <c r="B481" i="11"/>
  <c r="E469" i="11"/>
  <c r="E473" i="11" s="1"/>
  <c r="D469" i="11"/>
  <c r="D473" i="11" s="1"/>
  <c r="C469" i="11"/>
  <c r="C473" i="11" s="1"/>
  <c r="B469" i="11"/>
  <c r="B473" i="11" s="1"/>
  <c r="E457" i="11"/>
  <c r="D457" i="11"/>
  <c r="C457" i="11"/>
  <c r="E456" i="11"/>
  <c r="D456" i="11"/>
  <c r="C456" i="11"/>
  <c r="E455" i="11"/>
  <c r="D455" i="11"/>
  <c r="C455" i="11"/>
  <c r="B455" i="11"/>
  <c r="E443" i="11"/>
  <c r="E447" i="11" s="1"/>
  <c r="D443" i="11"/>
  <c r="D447" i="11" s="1"/>
  <c r="C443" i="11"/>
  <c r="C447" i="11" s="1"/>
  <c r="B443" i="11"/>
  <c r="B447" i="11" s="1"/>
  <c r="E429" i="11"/>
  <c r="D429" i="11"/>
  <c r="C429" i="11"/>
  <c r="E428" i="11"/>
  <c r="D428" i="11"/>
  <c r="C428" i="11"/>
  <c r="E427" i="11"/>
  <c r="D427" i="11"/>
  <c r="C427" i="11"/>
  <c r="B427" i="11"/>
  <c r="E406" i="11"/>
  <c r="E410" i="11" s="1"/>
  <c r="D406" i="11"/>
  <c r="D410" i="11" s="1"/>
  <c r="C406" i="11"/>
  <c r="C410" i="11" s="1"/>
  <c r="B406" i="11"/>
  <c r="B410" i="11" s="1"/>
  <c r="E392" i="11"/>
  <c r="D392" i="11"/>
  <c r="C392" i="11"/>
  <c r="E391" i="11"/>
  <c r="D391" i="11"/>
  <c r="C391" i="11"/>
  <c r="E390" i="11"/>
  <c r="D390" i="11"/>
  <c r="C390" i="11"/>
  <c r="B390" i="11"/>
  <c r="E369" i="11"/>
  <c r="E373" i="11" s="1"/>
  <c r="D369" i="11"/>
  <c r="D373" i="11" s="1"/>
  <c r="C369" i="11"/>
  <c r="C373" i="11" s="1"/>
  <c r="B369" i="11"/>
  <c r="B373" i="11" s="1"/>
  <c r="E357" i="11"/>
  <c r="D357" i="11"/>
  <c r="C357" i="11"/>
  <c r="E356" i="11"/>
  <c r="D356" i="11"/>
  <c r="C356" i="11"/>
  <c r="E355" i="11"/>
  <c r="D355" i="11"/>
  <c r="C355" i="11"/>
  <c r="B355" i="11"/>
  <c r="E343" i="11"/>
  <c r="E347" i="11" s="1"/>
  <c r="D343" i="11"/>
  <c r="D347" i="11" s="1"/>
  <c r="C343" i="11"/>
  <c r="C347" i="11" s="1"/>
  <c r="B343" i="11"/>
  <c r="B347" i="11" s="1"/>
  <c r="E329" i="11"/>
  <c r="D329" i="11"/>
  <c r="C329" i="11"/>
  <c r="E328" i="11"/>
  <c r="D328" i="11"/>
  <c r="C328" i="11"/>
  <c r="E327" i="11"/>
  <c r="D327" i="11"/>
  <c r="C327" i="11"/>
  <c r="B327" i="11"/>
  <c r="E315" i="11"/>
  <c r="E319" i="11" s="1"/>
  <c r="D315" i="11"/>
  <c r="D319" i="11" s="1"/>
  <c r="C315" i="11"/>
  <c r="C319" i="11" s="1"/>
  <c r="B315" i="11"/>
  <c r="B319" i="11" s="1"/>
  <c r="E303" i="11"/>
  <c r="D303" i="11"/>
  <c r="C303" i="11"/>
  <c r="E302" i="11"/>
  <c r="D302" i="11"/>
  <c r="C302" i="11"/>
  <c r="E301" i="11"/>
  <c r="D301" i="11"/>
  <c r="C301" i="11"/>
  <c r="B301" i="11"/>
  <c r="E289" i="11"/>
  <c r="E293" i="11" s="1"/>
  <c r="D289" i="11"/>
  <c r="D293" i="11" s="1"/>
  <c r="C289" i="11"/>
  <c r="C293" i="11" s="1"/>
  <c r="B289" i="11"/>
  <c r="B293" i="11" s="1"/>
  <c r="E275" i="11"/>
  <c r="D275" i="11"/>
  <c r="C275" i="11"/>
  <c r="E274" i="11"/>
  <c r="D274" i="11"/>
  <c r="C274" i="11"/>
  <c r="E273" i="11"/>
  <c r="D273" i="11"/>
  <c r="C273" i="11"/>
  <c r="B273" i="11"/>
  <c r="E259" i="11"/>
  <c r="E263" i="11" s="1"/>
  <c r="D259" i="11"/>
  <c r="D263" i="11" s="1"/>
  <c r="C259" i="11"/>
  <c r="C263" i="11" s="1"/>
  <c r="B259" i="11"/>
  <c r="B263" i="11" s="1"/>
  <c r="E247" i="11"/>
  <c r="D247" i="11"/>
  <c r="C247" i="11"/>
  <c r="E246" i="11"/>
  <c r="D246" i="11"/>
  <c r="C246" i="11"/>
  <c r="E245" i="11"/>
  <c r="D245" i="11"/>
  <c r="C245" i="11"/>
  <c r="B245" i="11"/>
  <c r="E233" i="11"/>
  <c r="E237" i="11" s="1"/>
  <c r="D233" i="11"/>
  <c r="D237" i="11" s="1"/>
  <c r="C233" i="11"/>
  <c r="C237" i="11" s="1"/>
  <c r="B233" i="11"/>
  <c r="B237" i="11" s="1"/>
  <c r="E221" i="11"/>
  <c r="D221" i="11"/>
  <c r="C221" i="11"/>
  <c r="E220" i="11"/>
  <c r="D220" i="11"/>
  <c r="C220" i="11"/>
  <c r="E219" i="11"/>
  <c r="D219" i="11"/>
  <c r="C219" i="11"/>
  <c r="B219" i="11"/>
  <c r="E207" i="11"/>
  <c r="E211" i="11" s="1"/>
  <c r="D207" i="11"/>
  <c r="D211" i="11" s="1"/>
  <c r="C207" i="11"/>
  <c r="C211" i="11" s="1"/>
  <c r="B207" i="11"/>
  <c r="B211" i="11" s="1"/>
  <c r="E195" i="11"/>
  <c r="D195" i="11"/>
  <c r="C195" i="11"/>
  <c r="E194" i="11"/>
  <c r="D194" i="11"/>
  <c r="C194" i="11"/>
  <c r="E193" i="11"/>
  <c r="D193" i="11"/>
  <c r="C193" i="11"/>
  <c r="B193" i="11"/>
  <c r="E181" i="11"/>
  <c r="E185" i="11" s="1"/>
  <c r="D181" i="11"/>
  <c r="D185" i="11" s="1"/>
  <c r="C181" i="11"/>
  <c r="C185" i="11" s="1"/>
  <c r="B181" i="11"/>
  <c r="B185" i="11" s="1"/>
  <c r="E167" i="11"/>
  <c r="D167" i="11"/>
  <c r="C167" i="11"/>
  <c r="E166" i="11"/>
  <c r="D166" i="11"/>
  <c r="C166" i="11"/>
  <c r="E165" i="11"/>
  <c r="D165" i="11"/>
  <c r="C165" i="11"/>
  <c r="B165" i="11"/>
  <c r="E153" i="11"/>
  <c r="E157" i="11" s="1"/>
  <c r="D153" i="11"/>
  <c r="D157" i="11" s="1"/>
  <c r="C153" i="11"/>
  <c r="C157" i="11" s="1"/>
  <c r="B153" i="11"/>
  <c r="B157" i="11" s="1"/>
  <c r="E139" i="11"/>
  <c r="D139" i="11"/>
  <c r="C139" i="11"/>
  <c r="E138" i="11"/>
  <c r="D138" i="11"/>
  <c r="C138" i="11"/>
  <c r="E137" i="11"/>
  <c r="D137" i="11"/>
  <c r="C137" i="11"/>
  <c r="B137" i="11"/>
  <c r="E126" i="11"/>
  <c r="D126" i="11"/>
  <c r="C126" i="11"/>
  <c r="B126" i="11"/>
  <c r="E114" i="11"/>
  <c r="D114" i="11"/>
  <c r="C114" i="11"/>
  <c r="E113" i="11"/>
  <c r="D113" i="11"/>
  <c r="C113" i="11"/>
  <c r="E112" i="11"/>
  <c r="D112" i="11"/>
  <c r="C112" i="11"/>
  <c r="B112" i="11"/>
  <c r="E100" i="11"/>
  <c r="E104" i="11" s="1"/>
  <c r="D100" i="11"/>
  <c r="D104" i="11" s="1"/>
  <c r="C100" i="11"/>
  <c r="C104" i="11" s="1"/>
  <c r="B100" i="11"/>
  <c r="B104" i="11" s="1"/>
  <c r="E86" i="11"/>
  <c r="D86" i="11"/>
  <c r="C86" i="11"/>
  <c r="E85" i="11"/>
  <c r="D85" i="11"/>
  <c r="C85" i="11"/>
  <c r="E84" i="11"/>
  <c r="D84" i="11"/>
  <c r="C84" i="11"/>
  <c r="B84" i="11"/>
  <c r="E72" i="11"/>
  <c r="E76" i="11" s="1"/>
  <c r="D72" i="11"/>
  <c r="D76" i="11" s="1"/>
  <c r="C72" i="11"/>
  <c r="C76" i="11" s="1"/>
  <c r="B72" i="11"/>
  <c r="B76" i="11" s="1"/>
  <c r="E60" i="11"/>
  <c r="D60" i="11"/>
  <c r="C60" i="11"/>
  <c r="E59" i="11"/>
  <c r="D59" i="11"/>
  <c r="C59" i="11"/>
  <c r="E58" i="11"/>
  <c r="D58" i="11"/>
  <c r="C58" i="11"/>
  <c r="B58" i="11"/>
  <c r="E46" i="11"/>
  <c r="E50" i="11" s="1"/>
  <c r="D46" i="11"/>
  <c r="D50" i="11" s="1"/>
  <c r="C46" i="11"/>
  <c r="C50" i="11" s="1"/>
  <c r="B46" i="11"/>
  <c r="B50" i="11" s="1"/>
  <c r="E34" i="11"/>
  <c r="D34" i="11"/>
  <c r="C34" i="11"/>
  <c r="E33" i="11"/>
  <c r="D33" i="11"/>
  <c r="C33" i="11"/>
  <c r="E32" i="11"/>
  <c r="D32" i="11"/>
  <c r="C32" i="11"/>
  <c r="B32" i="11"/>
  <c r="B598" i="11" l="1"/>
  <c r="B612" i="11" s="1"/>
  <c r="C35" i="11"/>
  <c r="E35" i="11"/>
  <c r="C87" i="11"/>
  <c r="E87" i="11"/>
  <c r="C115" i="11"/>
  <c r="C140" i="11"/>
  <c r="E140" i="11"/>
  <c r="C168" i="11"/>
  <c r="E168" i="11"/>
  <c r="C196" i="11"/>
  <c r="E196" i="11"/>
  <c r="C248" i="11"/>
  <c r="C276" i="11"/>
  <c r="E276" i="11"/>
  <c r="C330" i="11"/>
  <c r="E330" i="11"/>
  <c r="C430" i="11"/>
  <c r="E430" i="11"/>
  <c r="C458" i="11"/>
  <c r="E458" i="11"/>
  <c r="C484" i="11"/>
  <c r="E484" i="11"/>
  <c r="C510" i="11"/>
  <c r="E510" i="11"/>
  <c r="C544" i="11"/>
  <c r="E544" i="11"/>
  <c r="D565" i="11"/>
  <c r="C358" i="11"/>
  <c r="D598" i="11"/>
  <c r="C61" i="11"/>
  <c r="E115" i="11"/>
  <c r="C222" i="11"/>
  <c r="E248" i="11"/>
  <c r="C304" i="11"/>
  <c r="C393" i="11"/>
  <c r="D586" i="11"/>
  <c r="E61" i="11"/>
  <c r="E222" i="11"/>
  <c r="E304" i="11"/>
  <c r="E358" i="11"/>
  <c r="E393" i="11"/>
  <c r="D35" i="11"/>
  <c r="D61" i="11"/>
  <c r="D87" i="11"/>
  <c r="D115" i="11"/>
  <c r="D140" i="11"/>
  <c r="D168" i="11"/>
  <c r="D196" i="11"/>
  <c r="D222" i="11"/>
  <c r="D248" i="11"/>
  <c r="D276" i="11"/>
  <c r="D304" i="11"/>
  <c r="D330" i="11"/>
  <c r="D358" i="11"/>
  <c r="D393" i="11"/>
  <c r="D430" i="11"/>
  <c r="D458" i="11"/>
  <c r="D484" i="11"/>
  <c r="D510" i="11"/>
  <c r="D544" i="11"/>
  <c r="C565" i="11"/>
  <c r="E565" i="11"/>
  <c r="C586" i="11"/>
  <c r="E586" i="11"/>
  <c r="C598" i="11"/>
  <c r="C612" i="11" s="1"/>
  <c r="E598" i="11"/>
  <c r="E612" i="11" s="1"/>
  <c r="D612" i="11"/>
  <c r="E599" i="11" l="1"/>
  <c r="C599" i="11"/>
  <c r="D599" i="11"/>
</calcChain>
</file>

<file path=xl/sharedStrings.xml><?xml version="1.0" encoding="utf-8"?>
<sst xmlns="http://schemas.openxmlformats.org/spreadsheetml/2006/main" count="2814" uniqueCount="435">
  <si>
    <t xml:space="preserve">600. Pagat </t>
  </si>
  <si>
    <t xml:space="preserve">602. Mallrat dhe shërbimet </t>
  </si>
  <si>
    <t xml:space="preserve">603. Subvencionet </t>
  </si>
  <si>
    <t xml:space="preserve">606. Transferta për familjet dhe individët </t>
  </si>
  <si>
    <t>Kodi i Programit</t>
  </si>
  <si>
    <t>2019-2021</t>
  </si>
  <si>
    <t>Buxheti</t>
  </si>
  <si>
    <t>Parashikimi</t>
  </si>
  <si>
    <t>Përshkrimi i Programit</t>
  </si>
  <si>
    <t>Sasia</t>
  </si>
  <si>
    <t>Përshkrimi i Produktit:</t>
  </si>
  <si>
    <t>Qëllimet e Politikës së Programit</t>
  </si>
  <si>
    <t>Treguesit e Performancës në nivel Qëllimi</t>
  </si>
  <si>
    <t>Objektivi 1 i Politikës së Programit</t>
  </si>
  <si>
    <t>Treguesit e Performancës për Objektivin 1</t>
  </si>
  <si>
    <t>Njësia Matëse</t>
  </si>
  <si>
    <t>Kosto totale (në mijë lekë)</t>
  </si>
  <si>
    <t xml:space="preserve">Ndryshimi në % i Sasisë  </t>
  </si>
  <si>
    <t xml:space="preserve">Ndryshimi në % i kostos totale  </t>
  </si>
  <si>
    <t>Ndryshimi në % i kostos për njësi</t>
  </si>
  <si>
    <t>230. Aktivet e patrupëzuara</t>
  </si>
  <si>
    <t>231. Aktivet e trupëzuara</t>
  </si>
  <si>
    <t>Emërtimi i Programit Buxhetor</t>
  </si>
  <si>
    <t>…</t>
  </si>
  <si>
    <t>Objektivi 2 i Politikës së Programit</t>
  </si>
  <si>
    <t>Treguesit e Performancës për Objektivin 2</t>
  </si>
  <si>
    <t>Kosto për njësi (në mijë lekë)</t>
  </si>
  <si>
    <t>Ndryshimi në % i totalit të shpenzimeve të Programit</t>
  </si>
  <si>
    <t>604. Transferta të brendshme</t>
  </si>
  <si>
    <t>605. Transferta të jashtme</t>
  </si>
  <si>
    <t>Programi Buxhetor Afatmesëm</t>
  </si>
  <si>
    <t>Vlera e Synuar</t>
  </si>
  <si>
    <t>Produkti 1</t>
  </si>
  <si>
    <t>Kodi i Projektit të Investimeve</t>
  </si>
  <si>
    <t>Emërtimi i Treguesit 1</t>
  </si>
  <si>
    <t>Vlera Bazë</t>
  </si>
  <si>
    <t>Emërtimi i Treguesit 2</t>
  </si>
  <si>
    <t>Emërtimi i Treguesit x (shto tregues sipas rastit)</t>
  </si>
  <si>
    <t xml:space="preserve">Shënim: Shpjegoni supozimet dhe llogaritjet për Produktin 2 (Metoda 2) </t>
  </si>
  <si>
    <t>601. Sigurimet Shoqërore dhe Shendetësore</t>
  </si>
  <si>
    <t>Numri i Punonjësve Organik të Programit Buxhetor</t>
  </si>
  <si>
    <t>Numri i Punonjësve me Kontratë të Programit Buxhetor</t>
  </si>
  <si>
    <t>Produktet për Objektivin 1</t>
  </si>
  <si>
    <t>Produktet për Objektivin 2</t>
  </si>
  <si>
    <t>Kosto totale e produktit 1</t>
  </si>
  <si>
    <r>
      <t xml:space="preserve">Detajimi i Kostos Totale të </t>
    </r>
    <r>
      <rPr>
        <b/>
        <sz val="8"/>
        <color rgb="FFFF0000"/>
        <rFont val="Garamond"/>
        <family val="1"/>
      </rPr>
      <t>Produktit 1</t>
    </r>
    <r>
      <rPr>
        <b/>
        <sz val="8"/>
        <color theme="1"/>
        <rFont val="Garamond"/>
        <family val="1"/>
      </rPr>
      <t xml:space="preserve"> sipas Artikujve Ekonomikë</t>
    </r>
  </si>
  <si>
    <t>Kontroll</t>
  </si>
  <si>
    <t>Kosto totale e produktit sipas artikujve ekonomikë</t>
  </si>
  <si>
    <r>
      <t xml:space="preserve">Detajimi i Kostos Totale të </t>
    </r>
    <r>
      <rPr>
        <b/>
        <sz val="8"/>
        <color rgb="FFFF0000"/>
        <rFont val="Garamond"/>
        <family val="1"/>
      </rPr>
      <t xml:space="preserve">Produktit 1 </t>
    </r>
    <r>
      <rPr>
        <b/>
        <sz val="8"/>
        <color theme="1"/>
        <rFont val="Garamond"/>
        <family val="1"/>
      </rPr>
      <t>sipas Artikujve Ekonomikë</t>
    </r>
  </si>
  <si>
    <t>Programet Buxhetore</t>
  </si>
  <si>
    <t>Emërtimi i Njësisë së Qeverisjes Qendrore</t>
  </si>
  <si>
    <t>Kodi i Njësisë së Qeverisjes Qendrore</t>
  </si>
  <si>
    <t>Emërtesa e Programit Buxhetor 1</t>
  </si>
  <si>
    <t>FORMATI 1: MISIONI I NJËSISË SË QEVERISJES QENDRORE</t>
  </si>
  <si>
    <t xml:space="preserve">Shpenzimet Korrente </t>
  </si>
  <si>
    <t>Shpenzimet Kapitale</t>
  </si>
  <si>
    <t xml:space="preserve">Shënim: Shpjegoni supozimet dhe llogaritjet për Produktin 1 </t>
  </si>
  <si>
    <t xml:space="preserve">230. Aktive të patrupëzuara </t>
  </si>
  <si>
    <t xml:space="preserve">231. Aktive të trupëzuara </t>
  </si>
  <si>
    <t>Kategoria 2: Shpenzimet për projekte investimesh</t>
  </si>
  <si>
    <t xml:space="preserve">Shpenzimet Korrente* </t>
  </si>
  <si>
    <r>
      <t>Shënim: Shpjegoni supozimet dhe llogaritjet për Produktin 1 (Metoda 2)</t>
    </r>
    <r>
      <rPr>
        <b/>
        <sz val="8"/>
        <color rgb="FFFF0000"/>
        <rFont val="Garamond"/>
        <family val="1"/>
      </rPr>
      <t>***</t>
    </r>
  </si>
  <si>
    <r>
      <t xml:space="preserve">Shënim: </t>
    </r>
    <r>
      <rPr>
        <i/>
        <sz val="8"/>
        <color theme="1"/>
        <rFont val="Garamond"/>
        <family val="1"/>
      </rPr>
      <t>Shpjegoni supozimet dhe llogaritjet (Metoda 1)</t>
    </r>
  </si>
  <si>
    <t>Totali i shpenzimeve të Programit sipas produkteve*****</t>
  </si>
  <si>
    <t>Totali i shpenzimeve të Programit sipas artikujve*****</t>
  </si>
  <si>
    <t>01110</t>
  </si>
  <si>
    <t>Planifikim, menaxhim efiçent i burimeve njerëzore dhe financiare të MEPJ. Mbështetje financiare, njerëzore, dokumentare dhe me shërbim, për realizmin e politikave të institucionit duke siguruara një lidhje efikase midis MEPJ dhe përfaqësive diplomatike. Organizim dhe realizim i veprimtarisë protokollare të shtetit shqiptar.</t>
  </si>
  <si>
    <t xml:space="preserve">Përmirësim i administrimit dhe rritje e vazhdueshme cilësore e kapaciteteve të burimeve njerëzore dhe financiare për një shërbim profesional publik diplomatik. </t>
  </si>
  <si>
    <t>Objektivi 3 i Politikës së Programit</t>
  </si>
  <si>
    <t>Objektivi 5 i Politikës së Programit</t>
  </si>
  <si>
    <t>Përmirësim i punës në mbarëvajtjen e aktivitetit diplomatik dhe në veçanti të vizitave zyrtare jashtë dhe brenda vendit, të konferencave brenda dhe jashtë vendit dhe pjesëmarrje në samite dhe ministerialet e nivelit të lartë.</t>
  </si>
  <si>
    <t>Përmirësim i ambienteve dhe kushteve të punës në MEPJ</t>
  </si>
  <si>
    <t>Raporte buxhetore dhe financiare</t>
  </si>
  <si>
    <t>raporte</t>
  </si>
  <si>
    <r>
      <rPr>
        <b/>
        <sz val="8"/>
        <color rgb="FFFF0000"/>
        <rFont val="Garamond"/>
        <family val="1"/>
      </rPr>
      <t>Produkti 2</t>
    </r>
    <r>
      <rPr>
        <sz val="8"/>
        <color theme="1"/>
        <rFont val="Garamond"/>
        <family val="1"/>
      </rPr>
      <t xml:space="preserve"> (shto produkte sipas rastit)</t>
    </r>
  </si>
  <si>
    <t>Përgatitja e raporteve buxhetore dhe financiare</t>
  </si>
  <si>
    <t>Trajnimi i të ngarkuarve me financën në perfaqesite diplomatike jashtë vendit</t>
  </si>
  <si>
    <t>numër punonjësish të trajnuar</t>
  </si>
  <si>
    <t>Trajnimi i të ngarkuarve me financën në përfaqësite diplomatike jashtë vendit</t>
  </si>
  <si>
    <t>Komunikim i sigurt i informacionit</t>
  </si>
  <si>
    <t>Komunikim shkresor dhe elektronik i informacionit të klasifikuar dhe të paklasifikuar ndërmjet MEPJ dhe përfaqësive diplomatike dhe institucioneve të tjera brenda dhe jashtë vendit.</t>
  </si>
  <si>
    <t>numer shkresash</t>
  </si>
  <si>
    <t>Ruajtja dhe funksionimi i rrjetit të IT</t>
  </si>
  <si>
    <t>Sigurimi i transmetimit të informacionit në mënyrë korrekte nëpërmjet mirëmbajtjes së rrjetit dhe instalimit të pajisjeve të reja.</t>
  </si>
  <si>
    <t>rrjet IT</t>
  </si>
  <si>
    <t>Produktet për Objektivin 3</t>
  </si>
  <si>
    <t>Treguesit e Performancës për Objektivin 3</t>
  </si>
  <si>
    <t>Përzgjedhja e stafit ne shërbimin e jashtëm</t>
  </si>
  <si>
    <t>numër punonjësish</t>
  </si>
  <si>
    <t>Kryerja e procedurave për emërimin dhe transferimin e personelit të shërbimit të jashtëm.</t>
  </si>
  <si>
    <t>Hartimi i kurikulave të punës dhe kualifikuese, organizmi dhe realizimi i tyre në shërbim të diplomatëve të rinj dhe të atyre të karrierës.</t>
  </si>
  <si>
    <r>
      <t xml:space="preserve">Detajimi i Kostos Totale të </t>
    </r>
    <r>
      <rPr>
        <b/>
        <sz val="8"/>
        <color rgb="FFFF0000"/>
        <rFont val="Garamond"/>
        <family val="1"/>
      </rPr>
      <t>Produktit 2</t>
    </r>
    <r>
      <rPr>
        <b/>
        <sz val="8"/>
        <color theme="1"/>
        <rFont val="Garamond"/>
        <family val="1"/>
      </rPr>
      <t xml:space="preserve"> sipas Artikujve Ekonomikë</t>
    </r>
  </si>
  <si>
    <r>
      <rPr>
        <b/>
        <sz val="8"/>
        <color rgb="FFFF0000"/>
        <rFont val="Garamond"/>
        <family val="1"/>
      </rPr>
      <t>Produkti 4</t>
    </r>
    <r>
      <rPr>
        <sz val="8"/>
        <color theme="1"/>
        <rFont val="Garamond"/>
        <family val="1"/>
      </rPr>
      <t xml:space="preserve"> (shto produkte sipas rastit)</t>
    </r>
  </si>
  <si>
    <r>
      <t xml:space="preserve">Detajimi i Kostos Totale të </t>
    </r>
    <r>
      <rPr>
        <b/>
        <sz val="8"/>
        <color rgb="FFFF0000"/>
        <rFont val="Garamond"/>
        <family val="1"/>
      </rPr>
      <t>Produktit 4</t>
    </r>
    <r>
      <rPr>
        <b/>
        <sz val="8"/>
        <color theme="1"/>
        <rFont val="Garamond"/>
        <family val="1"/>
      </rPr>
      <t xml:space="preserve"> sipas Artikujve Ekonomikë</t>
    </r>
  </si>
  <si>
    <r>
      <t xml:space="preserve">Detajimi i Kostos Totale të </t>
    </r>
    <r>
      <rPr>
        <b/>
        <sz val="8"/>
        <color rgb="FFFF0000"/>
        <rFont val="Garamond"/>
        <family val="1"/>
      </rPr>
      <t>Produktit 3</t>
    </r>
    <r>
      <rPr>
        <b/>
        <sz val="8"/>
        <color theme="1"/>
        <rFont val="Garamond"/>
        <family val="1"/>
      </rPr>
      <t xml:space="preserve"> sipas Artikujve Ekonomikë</t>
    </r>
  </si>
  <si>
    <r>
      <rPr>
        <b/>
        <sz val="8"/>
        <color rgb="FFFF0000"/>
        <rFont val="Garamond"/>
        <family val="1"/>
      </rPr>
      <t>Produkti 3</t>
    </r>
    <r>
      <rPr>
        <sz val="8"/>
        <color theme="1"/>
        <rFont val="Garamond"/>
        <family val="1"/>
      </rPr>
      <t xml:space="preserve"> (shto produkte sipas rastit)</t>
    </r>
  </si>
  <si>
    <t>Vendosja, ruajtja dhe zgjerimi i angazhimeve me partneret ne rajon dhe ne rrjete sociale</t>
  </si>
  <si>
    <t>aktivitete</t>
  </si>
  <si>
    <t>Pjesëmarrje në rrjetin rajonal dhe atë botëror të akademive diplomatike, angazhim kontribuues në shërbim të përfaqësimit dhe të përmbushjes së misionit të politikës së jashtme.</t>
  </si>
  <si>
    <t>botime, tituj, faqe</t>
  </si>
  <si>
    <t>Studimi, përpunimi, analiza dhe prognoza e zhvillimeve në marrëdhëniet ndërkombëtare dhe politikat e jashtme.</t>
  </si>
  <si>
    <t>numër vendimesh</t>
  </si>
  <si>
    <t>Ekzekutim i vendimeve gjyqësore</t>
  </si>
  <si>
    <r>
      <t xml:space="preserve">Përfaqësimi i institucionit në instanca gjyqësore në </t>
    </r>
    <r>
      <rPr>
        <sz val="8"/>
        <color theme="1"/>
        <rFont val="Calibri"/>
        <family val="2"/>
      </rPr>
      <t>ç</t>
    </r>
    <r>
      <rPr>
        <sz val="8"/>
        <color theme="1"/>
        <rFont val="Garamond"/>
        <family val="1"/>
      </rPr>
      <t xml:space="preserve">ështje që lidhen me aktivitetin e MEPJ dhe ekzekutim i vendimeve gjyqësore. </t>
    </r>
  </si>
  <si>
    <t>shërbime, cope</t>
  </si>
  <si>
    <t>Shpenzime të përgjithshëm institucioni</t>
  </si>
  <si>
    <t xml:space="preserve">Kryerja e procedurave për shpenzime të përgjithshme ëe institucionit, mirëmbajtje, blerje materiale kancelarie dhe të tjera furnitura dhe karburant </t>
  </si>
  <si>
    <t>Zbatimi i ceremonialit zyrtar të RSH-së</t>
  </si>
  <si>
    <t>vizita, takime, pritje zyrtare</t>
  </si>
  <si>
    <t>plane</t>
  </si>
  <si>
    <t>Raporte për misione auditimi të realizuara</t>
  </si>
  <si>
    <t>Blerje pajisje zyre për aparatin e MEPJ</t>
  </si>
  <si>
    <t>copë</t>
  </si>
  <si>
    <t>volum veprimesh</t>
  </si>
  <si>
    <t>Rikonstruksion i katit të dytë të godinës së MEPJ</t>
  </si>
  <si>
    <t>Rikonstruksion i brendshem i godinës së MEPJ</t>
  </si>
  <si>
    <t>Kosto totale e produktit 2</t>
  </si>
  <si>
    <t>Kosto totale e produktit 3</t>
  </si>
  <si>
    <t>Blerje pajisje kompjuterike</t>
  </si>
  <si>
    <r>
      <t>Detajimi i Kostos Totale të</t>
    </r>
    <r>
      <rPr>
        <b/>
        <sz val="8"/>
        <color rgb="FFFF0000"/>
        <rFont val="Garamond"/>
        <family val="1"/>
      </rPr>
      <t xml:space="preserve"> Produktit 2 </t>
    </r>
    <r>
      <rPr>
        <b/>
        <sz val="8"/>
        <color theme="1"/>
        <rFont val="Garamond"/>
        <family val="1"/>
      </rPr>
      <t>sipas Artikujve Ekonomikë</t>
    </r>
  </si>
  <si>
    <t>Shënim: Shpjegoni supozimet dhe llogaritjet për Produktin 3</t>
  </si>
  <si>
    <t xml:space="preserve">Shënim: Shpjegoni supozimet dhe llogaritjet për Produktin 1 (Metoda 2) </t>
  </si>
  <si>
    <t xml:space="preserve">Shënim: Shpjegoni supozimet dhe llogaritjet për Produktin 3 (Metoda 2) </t>
  </si>
  <si>
    <t xml:space="preserve">Shënim: Shpjegoni supozimet dhe llogaritjet për Produktin 4 (Metoda 2) </t>
  </si>
  <si>
    <t>Treguesit e Performancës për Objektivin 5</t>
  </si>
  <si>
    <t>Treguesit e Performancës për Objektivin 8</t>
  </si>
  <si>
    <t xml:space="preserve">Produkti 2 </t>
  </si>
  <si>
    <t xml:space="preserve">Produkti 3 </t>
  </si>
  <si>
    <t>M150001</t>
  </si>
  <si>
    <t>M150024</t>
  </si>
  <si>
    <t>M150036</t>
  </si>
  <si>
    <t>01150</t>
  </si>
  <si>
    <t>Rritja e cilësisë së veprimtarisë audituese në funksion te përmirësimit të sistemeve te kontrollit të brendshme në MEPJ</t>
  </si>
  <si>
    <t>Plane dhe raporte vjetore për auditime të realizuara</t>
  </si>
  <si>
    <t>Raporte dhe vendime të komitetit të Auditimit sipas ligjit të ri për auditimin e brendshëm në sektorin publik</t>
  </si>
  <si>
    <t xml:space="preserve"> numër mbledhjesh</t>
  </si>
  <si>
    <t>Mbledhje të Komiteti të Audimit</t>
  </si>
  <si>
    <t>Trajnim i audituesve</t>
  </si>
  <si>
    <t>numër audituesish</t>
  </si>
  <si>
    <t>Auditues të trajnuar në institucione ndërkombëtare</t>
  </si>
  <si>
    <t>Studimi, përpunimi, analiza dhe prognoza e zhvillimeve në marrëdhëniet ndërkombëtare dhe politikat e jashtme</t>
  </si>
  <si>
    <t>Kryerja e procedurave për emërimin në shërbimin e jashtëm të personave me aftësi të kufizuara në zbatimi i ligjit nr.7995, date 20.09.1995, i ndryshuar (kreu IV).</t>
  </si>
  <si>
    <t>Formimi, trajnimi dhe përditësimi i njohurive të punës së burimeve njerëzore të shërbimit të jashtëm</t>
  </si>
  <si>
    <t>Ndërtimi i një raporti korrekt dhe profesional me trupin diplomatik në perputje me imunitetet dhe privilegjet sipas Konventes se Vjenës dhe Ceremonialit të RSh-së</t>
  </si>
  <si>
    <t>Koordinim me institucionet për organizmin e axhendës së vizitës në kohë dhe me të gjithë elmentet e duhur</t>
  </si>
  <si>
    <t>Përzgjedhja e  personeve me aftësi të kufizuar si pjesë e stafit të shërbimit të jashtëm</t>
  </si>
  <si>
    <t>numër dokumentesh</t>
  </si>
  <si>
    <t>Ruajtja, menaxhimi dhe pasurimi i fondit arkivor 100- vjeçar të diplomacisë shqiptare</t>
  </si>
  <si>
    <t>Administrimi në kushte të mira i dokumentacionit mbi 100-vjeçar arkivor të diplomacisë shqiptare</t>
  </si>
  <si>
    <t>Shfrytëzimi dhe publikimi i pasurisë historike arkivore për interesa të politikes se jashtme dhe publikut</t>
  </si>
  <si>
    <t>Pasuritë historike arkivore ëe diplomacisë në funksion të nëe produkti më të mirë diplomatik dhe përmbushje të kerkesave të publikut</t>
  </si>
  <si>
    <t>vizita, shërbime, publikier, konferenca</t>
  </si>
  <si>
    <t>Organizmi pofesional i aktiviteteve zyrtare, vizitave dhe veprimtarisë protokollare sipas Ceremonialit të RSh-së</t>
  </si>
  <si>
    <t>Hartimi i planit strategjik dhe vjetor, programi buxhetor afatmesëm dhe raportit vjetor</t>
  </si>
  <si>
    <t>Planfikim, Menaxhim, Administrim</t>
  </si>
  <si>
    <t>MINISTRIA PËR EVROPËN DHE PUNËT E JASHTME</t>
  </si>
  <si>
    <t>Misioni i Njësisë së Qeverisjes Qëndrore</t>
  </si>
  <si>
    <t>Ministria për Evropën dhe Punët e Jashtme formulon, përpunon dhe është zbatuesi kryesor i politikës së jashtme të shtetit shqiptar, në zbatim të programit të qeverisë. MEPJ drejton dhe bashkërendon procesin e anëtarësimit të RSH në Bashkimin Evropian. MEPJ në dialog dhe marrëdhënie me të gjithë partnerët ndërkombëtar, pasqyron të gjitha zhvillimet në Shqipëri, përfaqëson e mbron interersat kombëtare si dhe punon për interesat e shtetasve shqiptar kudo që ata ndodhen, në të mirë të lirisë, sigurisë dhe mirëqënies së tyre.</t>
  </si>
  <si>
    <t>15</t>
  </si>
  <si>
    <t>Planifikimi, menaxhimi efiçent dhe monitorimi i burimeve njerëzore dhe financiare të MPJ. Mbështetje financiare, njerëzore, dokumetare dhe me shërbime, për realizimin e politikave të institucionit duke siguruar një lidhje efikase midis MPJ dhe përfaqësive diplomatike. Organizimi dhe  realizimi i veprimtarisë protokollare të shtetit shqiptar</t>
  </si>
  <si>
    <t>Emërtesa e Programit Buxhetor 2</t>
  </si>
  <si>
    <t>01120</t>
  </si>
  <si>
    <t xml:space="preserve">Tërësia e funksioneve aktivitetit dhe shërbimeve që ofrojnë përfaqësitë diplomatike dhe postet konsullore të RSH jashtë vendit, në përputhje me Kushtetutën, normat e të drejtës ndërkombëtare, ligjin për shërbimin e jashtëm të qeverisë shqiptare që synojnë nxitjen dhe zhvillimin e marrëdhenieve  të bashkëpunimit të gjithanshëm, mbrojtjen dhe avancimin i interesave kombëtare  dhe përkujdesin për qytetarët shqiptarë kudo ata që ndodhen. </t>
  </si>
  <si>
    <t>Emërtesa e Programit Buxhetor 3</t>
  </si>
  <si>
    <t>01130</t>
  </si>
  <si>
    <t>Zbatimi i prioriteteve të politikës së jashtme sipas programit të qeverisë dhe Strategjisë Kombëtare për Zhvillim dhe Integtim. Drejtimi teknik dhe bashkërendimi i procesit të anëtarësimit të RSh në Bashkimim Evropian.</t>
  </si>
  <si>
    <t>Emërtesa e Programit Buxhetor 4</t>
  </si>
  <si>
    <t xml:space="preserve">Mbështetja e anëtarësimit të Shqipërisë në Bashkimin Evropian nëpërmjet koordinimit ndërinstitucional dhe udhëheqjes metodologjike, përafrimit të legjislacionit vendas me atë të BE-së, menxhimit të asistencës financiare të Bashkimit Europian, forcimit të rolit të shoqërisë civile në proceset vendimarrëse, si dhe informimit të publikut duke ruajtur parimin e aksesit të barabartë të grave në këtë proces. </t>
  </si>
  <si>
    <t>Menaxhim efektiv dhe racional i burimeve njerëzore, finaciare dhe teknologjisë së lartë për të rritur reagimin dhe cilësinë e shërbimit diplomatik. Përmirësim i teknologjisë së informacionit e komunikimit nëpërmjet rritjes së sigurisë dhe cilësisë së transmetimit të informacionit e komunikimit, mbështetjes me teknologji të reja si dhe garantimit të funksionimit të sistemeve të pajisjeve në përdorim.</t>
  </si>
  <si>
    <r>
      <t xml:space="preserve">Detajimi i Kostos Totale të </t>
    </r>
    <r>
      <rPr>
        <b/>
        <sz val="8"/>
        <color rgb="FFFF0000"/>
        <rFont val="Garamond"/>
        <family val="1"/>
      </rPr>
      <t xml:space="preserve">Produktit 3 </t>
    </r>
    <r>
      <rPr>
        <b/>
        <sz val="8"/>
        <color theme="1"/>
        <rFont val="Garamond"/>
        <family val="1"/>
      </rPr>
      <t>sipas Artikujve Ekonomikë</t>
    </r>
  </si>
  <si>
    <t>Produkti 5</t>
  </si>
  <si>
    <r>
      <t xml:space="preserve">Detajimi i Kostos Totale të </t>
    </r>
    <r>
      <rPr>
        <b/>
        <sz val="8"/>
        <color rgb="FFFF0000"/>
        <rFont val="Garamond"/>
        <family val="1"/>
      </rPr>
      <t xml:space="preserve">Produktit 5 </t>
    </r>
    <r>
      <rPr>
        <b/>
        <sz val="8"/>
        <color theme="1"/>
        <rFont val="Garamond"/>
        <family val="1"/>
      </rPr>
      <t>sipas Artikujve Ekonomikë</t>
    </r>
  </si>
  <si>
    <t xml:space="preserve">Shënim: Shpjegoni supozimet dhe llogaritjet për Produktin 5 (Metoda 2) </t>
  </si>
  <si>
    <t>Produkti 6</t>
  </si>
  <si>
    <r>
      <t xml:space="preserve">Detajimi i Kostos Totale të </t>
    </r>
    <r>
      <rPr>
        <b/>
        <sz val="8"/>
        <color rgb="FFFF0000"/>
        <rFont val="Garamond"/>
        <family val="1"/>
      </rPr>
      <t xml:space="preserve">Produktit 6 </t>
    </r>
    <r>
      <rPr>
        <b/>
        <sz val="8"/>
        <color theme="1"/>
        <rFont val="Garamond"/>
        <family val="1"/>
      </rPr>
      <t>sipas Artikujve Ekonomikë</t>
    </r>
  </si>
  <si>
    <t xml:space="preserve">Shënim: Shpjegoni supozimet dhe llogaritjet për Produktin 6 (Metoda 2) </t>
  </si>
  <si>
    <r>
      <rPr>
        <b/>
        <sz val="8"/>
        <color rgb="FFFF0000"/>
        <rFont val="Garamond"/>
        <family val="1"/>
      </rPr>
      <t>Produkti 7</t>
    </r>
    <r>
      <rPr>
        <sz val="8"/>
        <color theme="1"/>
        <rFont val="Garamond"/>
        <family val="1"/>
      </rPr>
      <t xml:space="preserve"> </t>
    </r>
  </si>
  <si>
    <r>
      <t xml:space="preserve">Detajimi i Kostos Totale të </t>
    </r>
    <r>
      <rPr>
        <b/>
        <sz val="8"/>
        <color rgb="FFFF0000"/>
        <rFont val="Garamond"/>
        <family val="1"/>
      </rPr>
      <t>Produktit 7</t>
    </r>
    <r>
      <rPr>
        <b/>
        <sz val="8"/>
        <color theme="1"/>
        <rFont val="Garamond"/>
        <family val="1"/>
      </rPr>
      <t xml:space="preserve"> sipas Artikujve Ekonomikë</t>
    </r>
  </si>
  <si>
    <t xml:space="preserve">Shënim: Shpjegoni supozimet dhe llogaritjet për Produktin 7 (Metoda 2) </t>
  </si>
  <si>
    <r>
      <rPr>
        <b/>
        <sz val="8"/>
        <color rgb="FFFF0000"/>
        <rFont val="Garamond"/>
        <family val="1"/>
      </rPr>
      <t>Produkti 8</t>
    </r>
    <r>
      <rPr>
        <sz val="8"/>
        <color theme="1"/>
        <rFont val="Garamond"/>
        <family val="1"/>
      </rPr>
      <t xml:space="preserve"> (shto produkte sipas rastit)</t>
    </r>
  </si>
  <si>
    <r>
      <t xml:space="preserve">Detajimi i Kostos Totale të </t>
    </r>
    <r>
      <rPr>
        <b/>
        <sz val="8"/>
        <color rgb="FFFF0000"/>
        <rFont val="Garamond"/>
        <family val="1"/>
      </rPr>
      <t>Produktit 8</t>
    </r>
    <r>
      <rPr>
        <b/>
        <sz val="8"/>
        <color theme="1"/>
        <rFont val="Garamond"/>
        <family val="1"/>
      </rPr>
      <t xml:space="preserve"> sipas Artikujve Ekonomikë</t>
    </r>
  </si>
  <si>
    <t xml:space="preserve">Shënim: Shpjegoni supozimet dhe llogaritjet për Produktin 8 (Metoda 2) </t>
  </si>
  <si>
    <r>
      <rPr>
        <b/>
        <sz val="8"/>
        <color rgb="FFFF0000"/>
        <rFont val="Garamond"/>
        <family val="1"/>
      </rPr>
      <t>Produkti 9</t>
    </r>
    <r>
      <rPr>
        <sz val="8"/>
        <color theme="1"/>
        <rFont val="Garamond"/>
        <family val="1"/>
      </rPr>
      <t xml:space="preserve"> (shto produkte sipas rastit)</t>
    </r>
  </si>
  <si>
    <r>
      <t xml:space="preserve">Detajimi i Kostos Totale të </t>
    </r>
    <r>
      <rPr>
        <b/>
        <sz val="8"/>
        <color rgb="FFFF0000"/>
        <rFont val="Garamond"/>
        <family val="1"/>
      </rPr>
      <t>Produktit 9</t>
    </r>
    <r>
      <rPr>
        <b/>
        <sz val="8"/>
        <color theme="1"/>
        <rFont val="Garamond"/>
        <family val="1"/>
      </rPr>
      <t xml:space="preserve"> sipas Artikujve Ekonomikë</t>
    </r>
  </si>
  <si>
    <t xml:space="preserve">Shënim: Shpjegoni supozimet dhe llogaritjet për Produktin 9 (Metoda 2) </t>
  </si>
  <si>
    <t>Produkti 10</t>
  </si>
  <si>
    <r>
      <t xml:space="preserve">Detajimi i Kostos Totale të </t>
    </r>
    <r>
      <rPr>
        <b/>
        <sz val="8"/>
        <color rgb="FFFF0000"/>
        <rFont val="Garamond"/>
        <family val="1"/>
      </rPr>
      <t xml:space="preserve">Produktit 10 </t>
    </r>
    <r>
      <rPr>
        <b/>
        <sz val="8"/>
        <color theme="1"/>
        <rFont val="Garamond"/>
        <family val="1"/>
      </rPr>
      <t>sipas Artikujve Ekonomikë</t>
    </r>
  </si>
  <si>
    <t xml:space="preserve">Shënim: Shpjegoni supozimet dhe llogaritjet për Produktin 10 (Metoda 2) </t>
  </si>
  <si>
    <r>
      <rPr>
        <b/>
        <sz val="8"/>
        <color rgb="FFFF0000"/>
        <rFont val="Garamond"/>
        <family val="1"/>
      </rPr>
      <t>Produkti 11</t>
    </r>
    <r>
      <rPr>
        <sz val="8"/>
        <color theme="1"/>
        <rFont val="Garamond"/>
        <family val="1"/>
      </rPr>
      <t xml:space="preserve"> (shto produkte sipas rastit)</t>
    </r>
  </si>
  <si>
    <r>
      <t xml:space="preserve">Detajimi i Kostos Totale të </t>
    </r>
    <r>
      <rPr>
        <b/>
        <sz val="8"/>
        <color rgb="FFFF0000"/>
        <rFont val="Garamond"/>
        <family val="1"/>
      </rPr>
      <t>Produktit 11</t>
    </r>
    <r>
      <rPr>
        <b/>
        <sz val="8"/>
        <color theme="1"/>
        <rFont val="Garamond"/>
        <family val="1"/>
      </rPr>
      <t xml:space="preserve"> sipas Artikujve Ekonomikë</t>
    </r>
  </si>
  <si>
    <t xml:space="preserve">Shënim: Shpjegoni supozimet dhe llogaritjet për Produktin 11 (Metoda 2) </t>
  </si>
  <si>
    <t>Produkti 12</t>
  </si>
  <si>
    <r>
      <t xml:space="preserve">Detajimi i Kostos Totale të </t>
    </r>
    <r>
      <rPr>
        <b/>
        <sz val="8"/>
        <color rgb="FFFF0000"/>
        <rFont val="Garamond"/>
        <family val="1"/>
      </rPr>
      <t xml:space="preserve">Produktit 12 </t>
    </r>
    <r>
      <rPr>
        <b/>
        <sz val="8"/>
        <color theme="1"/>
        <rFont val="Garamond"/>
        <family val="1"/>
      </rPr>
      <t>sipas Artikujve Ekonomikë</t>
    </r>
  </si>
  <si>
    <t xml:space="preserve">Shënim: Shpjegoni supozimet dhe llogaritjet për Produktin 12 (Metoda 2) </t>
  </si>
  <si>
    <r>
      <rPr>
        <b/>
        <sz val="8"/>
        <color rgb="FFFF0000"/>
        <rFont val="Garamond"/>
        <family val="1"/>
      </rPr>
      <t xml:space="preserve">Produkti 13 </t>
    </r>
    <r>
      <rPr>
        <sz val="8"/>
        <color theme="1"/>
        <rFont val="Garamond"/>
        <family val="1"/>
      </rPr>
      <t>(shto produkte sipas rastit)</t>
    </r>
  </si>
  <si>
    <r>
      <t xml:space="preserve">Detajimi i Kostos Totale të </t>
    </r>
    <r>
      <rPr>
        <b/>
        <sz val="8"/>
        <color rgb="FFFF0000"/>
        <rFont val="Garamond"/>
        <family val="1"/>
      </rPr>
      <t>Produktit 13</t>
    </r>
    <r>
      <rPr>
        <b/>
        <sz val="8"/>
        <color theme="1"/>
        <rFont val="Garamond"/>
        <family val="1"/>
      </rPr>
      <t xml:space="preserve"> sipas Artikujve Ekonomikë</t>
    </r>
  </si>
  <si>
    <t xml:space="preserve">Shënim: Shpjegoni supozimet dhe llogaritjet për Produktin 13 (Metoda 2) </t>
  </si>
  <si>
    <t xml:space="preserve"> FORMAT 2.1 : FORMATI STANDARD I PËRGATITJES SË KËRKESAVE BUXHETORE PBA 2019-2021 </t>
  </si>
  <si>
    <t>Ndryshimi në % i Aktiveve të Trupëzuara</t>
  </si>
  <si>
    <t>Ndryshimi në % i Aktiveve të Patrupëzuara</t>
  </si>
  <si>
    <t>Ndryshimi në % i Transfertave për familjet dhe individët</t>
  </si>
  <si>
    <t>Ndryshimi në % i Transfertave të jashtme</t>
  </si>
  <si>
    <t>Ndryshimi në % i Transfertave të brendshme</t>
  </si>
  <si>
    <t>Ndryshimi në % i Subvencioneve</t>
  </si>
  <si>
    <t>Ndryshimi në % i Mallrave dhe Shërbimeve</t>
  </si>
  <si>
    <t>Ndryshimi në % i Sigurimeve Shoqërore dhe Shëndetësore</t>
  </si>
  <si>
    <t>Ndryshimi në % i Pagave</t>
  </si>
  <si>
    <t>Detajimi i Kostos Totale të Produktit 1 sipas Artikujve Ekonomikë</t>
  </si>
  <si>
    <t>xxxxx</t>
  </si>
  <si>
    <t>Emërtimi i Projektit të Investimeve</t>
  </si>
  <si>
    <t>Kodi i Projektit të Investimeve****</t>
  </si>
  <si>
    <t>Kategoria 1: Shpenzimet Administrative Kapitale</t>
  </si>
  <si>
    <t xml:space="preserve">numë punonjësesh </t>
  </si>
  <si>
    <t xml:space="preserve">Gra të  përfaqësuara në shërbimin e jashtëm (në MEPJ dhe përfaqësi), në nivel ekzekutiv dhe drejtues </t>
  </si>
  <si>
    <t>Gra të përfaqësuara në shërbimin e jashtëm në nivel ekzekutiv dhe drejtues</t>
  </si>
  <si>
    <t>Numri i grave në poste drejtuese të përfaqësive diplomatike</t>
  </si>
  <si>
    <t>Numri i grave në poste të nivelit drejtues dhe ekzekutiv strukturat e MEPJ-së</t>
  </si>
  <si>
    <t>Numri i grave  në strukturat e shërbimit të jashtëm MEPJ dhe përfaqësitë diplomatike</t>
  </si>
  <si>
    <t>Rritja e përfaqësimit të grave në strukturat e shërbimit të jashtëm</t>
  </si>
  <si>
    <t>Objektivi 8  Politikës së Programit</t>
  </si>
  <si>
    <t>Detajimi i Kostos Totale të Produktit 3 sipas Artikujve Ekonomikë</t>
  </si>
  <si>
    <t>vizita, takime</t>
  </si>
  <si>
    <t>Trajnimi i stafit konsullor, kryesisht në vendet që ka përqëndrim të emigracionit shqiptar.</t>
  </si>
  <si>
    <t>Trajnimi i stafit konsullor të misioneve diplomatike dhe posteve konsullore</t>
  </si>
  <si>
    <t>Produkti 3</t>
  </si>
  <si>
    <t>Detajimi i Kostos Totale të Produktit 2 sipas Artikujve Ekonomikë</t>
  </si>
  <si>
    <t>Konsultime për çështje konsullore dypalëshe</t>
  </si>
  <si>
    <t>Zgjerimi i bashkëpunimit me partnerët e huaj</t>
  </si>
  <si>
    <t>Produkti 2</t>
  </si>
  <si>
    <t>vizita, takime, trajnime</t>
  </si>
  <si>
    <t>Garantimi i zbatueshmërisë së politikave të legjislacionit konsullor në kuadër edhe të platformës së shërbimeve konsullore on-line</t>
  </si>
  <si>
    <t>Dixhitalizimi i legalizimeve</t>
  </si>
  <si>
    <t>Shërbimi konsullor on-line (SHKO)</t>
  </si>
  <si>
    <t>Dixhitalizimi i plotë i sherbimeve: printim dixhital i vizave pulle, realizimi i portalit e-viza, rritja e ofrimit te sherbimeve ne distance, leshimi i dokumenteve me vulë dixhitale (me marreveshje)</t>
  </si>
  <si>
    <t>Treguesit e Performancës për Objektivin 7</t>
  </si>
  <si>
    <t>Realizimi i një shërbimi konsullor të mbështetur në profesionalizëm, efiçensë, transparencë dhe përgjegjshmëri</t>
  </si>
  <si>
    <t>Objektivi 7 i Politikës së Programit</t>
  </si>
  <si>
    <t>konferenca, materiale promovuese</t>
  </si>
  <si>
    <t xml:space="preserve">Mbështetja e shqiptarëve jashtë vendit dhe përfshirja e tyre në zhvillimet brenda vendit </t>
  </si>
  <si>
    <t>konferenca, ekspozita, koncerte, forume, komisione</t>
  </si>
  <si>
    <t xml:space="preserve">Promovimi dhe zhvillimi i diplomacisë publike dhe ekonomike në funksion të përmirësimit të imazhit të Shqipërisë në botë </t>
  </si>
  <si>
    <t>Përfshirja e diaspores në promovim investim dhe zhvillimet në vend</t>
  </si>
  <si>
    <t>Mbështetje dhe lehtesim për kompanitë shqiptare që duan të hyjnë/zgjerohen në tregjet e huaja</t>
  </si>
  <si>
    <t>Zgjerim i kuadrit të bashkëpunimit ekonomik ndërshtetëror dhe ndërinstitucional, nxitje dhe promovim i këtyre marrëdhenieve në nivel dypalësh</t>
  </si>
  <si>
    <t>Sensibilizim, nxitje e interesit dhe tërheqja e investimeve të huaja direkte në sektor strategjik të ekonomisë shqiptare</t>
  </si>
  <si>
    <t>Rritje e rolit të diplomacisë publike dhe diasporës për përmirësimin e imazhit të Shqipërisë dhe promovimit të potencialeve për investime, tregeti dhe bashkëpunim ekonomik, tregëtar dhe kulturor në shërbim të intertesave ekonomike të Shqipërisë</t>
  </si>
  <si>
    <t>Treguesit e Performancës për Objektivin 6</t>
  </si>
  <si>
    <t xml:space="preserve">Forcimi dhe rritja e rolit të diplomacisë publike, ekonomike dhe diasporës, në shërbim të interesave ekonomike të shqipërisë, promovimit dhe potencialeve për investime, tregëti dhe bashkëpunimit ekonomik, trëgetar dhe kulturor me partnerët tanë ndërkombëtar dypalësh dhe shumëpalësh. </t>
  </si>
  <si>
    <t>Objektivi 6 i Politikës së Programit</t>
  </si>
  <si>
    <t>projektakte, konsultime</t>
  </si>
  <si>
    <t>Pjesëmarrja në procesin e lidhjes së marrëveshjeve ndërkombëtare dhe dhënia e asistencës në trajtimin e çështjeve të sëdrejtës ndërkombëtare.</t>
  </si>
  <si>
    <t>Trajtimi i çështjeve të së drejtës ndërkombëtare të institucioneve të shtetit shqiptar dhe plotësimi i kuadrit ligjor të bashkëpunimit.</t>
  </si>
  <si>
    <t>Berja palë në konventa ndërkombëtare</t>
  </si>
  <si>
    <t xml:space="preserve">Nënshkrimi i marrëveshjeve </t>
  </si>
  <si>
    <t xml:space="preserve">                                                                                                                                    Lidhja e marrëveshjeve dypalëshe dhe shumëpalëshe, bërja palë në konventa ndërkombëtare dhe anëtarësimi në organizata ndërkombëtare dhe evropiane.
</t>
  </si>
  <si>
    <t>Kosto totale e produktit 8</t>
  </si>
  <si>
    <t>Detajimi i Kostos Totale të Produktit 8 sipas Artikujve Ekonomikë</t>
  </si>
  <si>
    <t>Pjesëmarrje në aktivitete të organizatës</t>
  </si>
  <si>
    <t>Rritja e rolit aktiv të Shqiperisë në ONF</t>
  </si>
  <si>
    <t>Pjesëmarrje aktive në përputhje me përgjegjësitë e vendit si anëtar në Organizatën e Frankofonisë</t>
  </si>
  <si>
    <t>Produkti 8</t>
  </si>
  <si>
    <t>Kosto totale e produktit 7</t>
  </si>
  <si>
    <t>Detajimi i Kostos Totale të Produktit 7 sipas Artikujve Ekonomikë</t>
  </si>
  <si>
    <t>Plotësimi i detyrimit ndaj anëtarësimit në konventa ndërkombëtare si dhe raportime vullnetare mbi arritjet e Shqiperisë në kuadër të të drejtave të njeriut. Raporte periodike dhe vullnetare.</t>
  </si>
  <si>
    <t xml:space="preserve">Raportimi për konventat për të drejtat e njeriut </t>
  </si>
  <si>
    <t>Produkti 7</t>
  </si>
  <si>
    <t>Kosto totale e produktit 6</t>
  </si>
  <si>
    <t>Detajimi i Kostos Totale të Produktit 6 sipas Artikujve Ekonomikë</t>
  </si>
  <si>
    <t>Ndërveprim si vend anetar i KiE-së</t>
  </si>
  <si>
    <t>Pjesëmarrje aktive në përputhje me përgjegjësitë e vendit si anëtar në KiE-së</t>
  </si>
  <si>
    <t>Kosto totale e produktit 5</t>
  </si>
  <si>
    <t>Detajimi i Kostos Totale të Produktit 5 sipas Artikujve Ekonomikë</t>
  </si>
  <si>
    <t>Ndërveprim si vend anëtar i OSBE-së në të gjitha aktivitetet politike dhe operacionale të OSBE-së</t>
  </si>
  <si>
    <t>Pjesëmarrje aktive në përputhje me përgjegjësitë e vendit si anëtar në OSBE</t>
  </si>
  <si>
    <t>Kosto totale e produktit 4</t>
  </si>
  <si>
    <t>Detajimi i Kostos Totale të Produktit 4 sipas Artikujve Ekonomikë</t>
  </si>
  <si>
    <t>Ndërveprim si vend anëtar në KDNJ</t>
  </si>
  <si>
    <t>Pjesëmarrje aktive në përputhje me përgjegjësitë e vendit si anëtar KDNJ</t>
  </si>
  <si>
    <t>Produkti 4</t>
  </si>
  <si>
    <t>Ndërveprim ne te gjitha aktivitetet politike dhe operacionale te UNAOC dhe PNUD</t>
  </si>
  <si>
    <t>Pjesëmarrje aktive në përputhje me përgjegjësitë e vendit si anëtar në UNAOC-ut dhe PNUD</t>
  </si>
  <si>
    <t>Pjesëmarrje dhe kontribute në politikat e UNESCO-s</t>
  </si>
  <si>
    <t>Rol aktiv në Këshillin ekzekutiv të UNESCO-s</t>
  </si>
  <si>
    <t>Ndërveprim si vend anëtar i OKB dhe organizata të tjera të sistemit të OKB.</t>
  </si>
  <si>
    <t>Pjesëmarrje aktive në përputhje me përgjegjësitë e vendit si anëtar në OKB si dhe në organizata të tjera ndërkombëtare.</t>
  </si>
  <si>
    <t>Rritja e rolit të përfaqësimit të Shqipërise në organizatat ndërkombëtare dhe në pozicione drejtuese të sistemit te tyre.</t>
  </si>
  <si>
    <t>Kontribut i shtuar i Shqipërisë në zbatim të axhendës 2030 objektivat e zhvillimit të qendrueshëm</t>
  </si>
  <si>
    <t>Luajtja e një roli pro aktiv në organizatat ndërkombëtare</t>
  </si>
  <si>
    <t>Treguesit e Performancës për Objektivin 4</t>
  </si>
  <si>
    <t>Përmbushje e angazhimeve në kuadër të anëtarësimit në organizatat ndërkombëtare nëpërmjet një politike pro aktive.</t>
  </si>
  <si>
    <t>Objektivi 4 i Politikës së Programit</t>
  </si>
  <si>
    <t>takime, konsultime diplomatike</t>
  </si>
  <si>
    <t>Rritja e angazhimit të Shqipërisë në Operacionet Ndërkombëtare të Sigurisë</t>
  </si>
  <si>
    <t>Pjesëmarrje në takime e ministrave të NATO-s , samite dhe aktivitete të tjera të Aleancës</t>
  </si>
  <si>
    <t>Pjesëmarrje aktive dhe realizimi i kontributit të RSH në kuadër të NATO-s</t>
  </si>
  <si>
    <t xml:space="preserve">Pjesëmarrje aktive dhe realizimi i kontributit të RSH-së në kuadër të NATO-s dhe në tërësi në favor të paqes dhe sigurisë në Rajon e më gjerë. </t>
  </si>
  <si>
    <t>vizita, takime, konsultime diplomatike</t>
  </si>
  <si>
    <t>Vizita, takime dhe konsultime në kuadër te marredhenieve dypaleshe me keto vende</t>
  </si>
  <si>
    <t>Veprimtari me vendet e Amerikës, Paqësorit, Azisë dhe Afrikës</t>
  </si>
  <si>
    <t>vizita, takime, konsultime diplomatike, konferenca</t>
  </si>
  <si>
    <t>Veprimtari me vendet e Rajonit në kuadër të rritjes dhe intensifikimit të marrëdhenieve mes vendeve dhe pjesemarrja aktive në nismat rajonale</t>
  </si>
  <si>
    <t>Veprimtari me vendet e Rajonit në kuadër të rritjes dhe intensifikimit të marrëdhenieve mes vendeve në kuadër dypalësh dhe nismat rajonale</t>
  </si>
  <si>
    <t>Zhvillimi i marrëdhënieve dypalëshe me vendet e Evropës dhe Azisë Qendrore duke u fokusuar kryesisht me vendet anëtare në BE.</t>
  </si>
  <si>
    <t>Veprimtari diplomatike me vendet e Evropës dhe Azisë Qendrore dhe zhvillimi i dialogut politik</t>
  </si>
  <si>
    <t>Intensifikimi i marrëdhenieve me vendet e tjera</t>
  </si>
  <si>
    <t>Intensifikimi i marrëdhenieve me vendet e Azisë</t>
  </si>
  <si>
    <t>Intensifikimi i marrëdhënieve me vendet e amerikave</t>
  </si>
  <si>
    <t>Intensifikimi i marrëdhenieve me partner strategjik</t>
  </si>
  <si>
    <t>Intesifikimi i marrëdhenieve me vendet e BE-së</t>
  </si>
  <si>
    <t>Treguesit e Performancës për Objektivin 2**</t>
  </si>
  <si>
    <t>Zhvillimi i metejshëm i tërësisë së marrëdhenieve me vendet e tjera me prioritet marrëdhëniet me partner strategjik, vendet mike dhe aleate si dhe vendet fqinjë.</t>
  </si>
  <si>
    <t>Kontributi i MEPJ për kapitujt e negociatave që happen në varrësi të vendimit të KE për hapjen e tyre.</t>
  </si>
  <si>
    <t>Lobim për hapjen dhe avancimin e negociatave</t>
  </si>
  <si>
    <t>Lobim për negociata</t>
  </si>
  <si>
    <t>vizita, takime, konsultime</t>
  </si>
  <si>
    <t>Kapituj negociues ne proces screening si hapi I pare I negociatave per cdo kapitull.</t>
  </si>
  <si>
    <t>Kapituj ne proces screening</t>
  </si>
  <si>
    <t>Emërtimi i Treguesit 3</t>
  </si>
  <si>
    <t>Mbyllja e procesit screening brenda vitit 2021</t>
  </si>
  <si>
    <t>Treguesit e Performancës për Objektivin 1**</t>
  </si>
  <si>
    <t>Marrja e miratimit nga Këshilli i BE-së për hapjen e negociatave me Bashkimin Evropian. Zhvillimi i bisedimeve të anëtarësimit me BE-në dhe thellimi i mëtejshëm i marrëdhënieve me Bashkimin Evropian.</t>
  </si>
  <si>
    <t>Realizimi i një shërbimi konsullor të mbështetur në profesionalizëm , efiçencë, transparencë dhe pergjegjshmëri.</t>
  </si>
  <si>
    <t>Forcimi dhe rritja e rolit të diplomacisë publike, ekonomike dhe diasporës, në shërbim të interesave ekonomike të Shqipërisë, promovimit dhe potencialeve për investime, tregeti dhe bashkëpunimit ekonimik, tregetar dhe kulturor me partnerët tanë ndërkombëtar dy dhe shumëpalesh.</t>
  </si>
  <si>
    <t>Plotësimi i bazës ligjore të bashkëpunimit me vendet e tjera.</t>
  </si>
  <si>
    <t xml:space="preserve">Zbatim i detyrimeve të anëtarësimit në organizata dhe forume shumëpaleshe, ku jemi palë. </t>
  </si>
  <si>
    <t>Pjesëmarrje aktive dhe realizimi i kontributit të RSH në kuadër të NATO-s dhe në tërësi në favor të paqes dhe sigurisë në rajon dhe më gjërë.</t>
  </si>
  <si>
    <t>Vazhdimi i angazhimit për njohjen e mëtejshme ndërkombëtare të Kosoves, per pjesemarrjen dhe anetyaresimin e saj ne organizatat rajonale dhe nderkombetare.</t>
  </si>
  <si>
    <t>Zhvillimi i mëtejshëm i teresise se marrëdhënieve me vendet e tjera, me prioritet marrëdheniet me partnerët strategjike, vendet mike dhe aleate si dhe vendet fqinje, pjesëmarrje aktive nw nismat rajonale</t>
  </si>
  <si>
    <t>Marrja e miratimit nga Këshilli i BE-së per hapjen e negociatave me BE. Zhvillimi i bisedimeve te anetaresimit me BE-në dhe thellimi I metejshem I marredhenieve me BE.</t>
  </si>
  <si>
    <t xml:space="preserve"> Raelizimi dhe zgjerimi i bashkëpunimit shumëpalesh rajonal përfshirë implementimin e vendimeve të marra në kuadër të Procesit të
Berlinit. </t>
  </si>
  <si>
    <t>Treguesit e Performancës në nivel Qëllimi*</t>
  </si>
  <si>
    <t>Zgjerim, diversifikim, thellim, pasurim i marrëdhenieve dypalëshe me fqinjët dhe partnerët strategjik. Thellimi i dialogut politik me BE dhe avancimi në procesin e integrimit evropian të vendit. Drejtimi teknik dhe bashkërendimi i procesit të anëtarësimit të Shqipërisë në BE, nëpërmjet koordinimit të negociatave të anëtarësimit, përafrimit të legjislacionit me atë të BE, hartimit të politikave të integrimit, bashkërendimit të asistencës financiare nga BE, përkthimit të legjislacionit të saj në shqip, bashkëpunimi me shoqërinb civile dhe informimit të publikut. Përfaqësim aktiv në organizatat dhe forumet ndërkombëtare e rajonale dhe koalicione ndërkombëtare ku ndajmë vlera të përbashkëta. Përmirësimi i imazhit të vendit në botë, duke synuar nxitjen e interersit për pjesëmarrje ndërkombëtare në sektorë strategjik të zhvillimit të Shqipërisë. Sigurimi i shërbimi konsullor cilësor në mbrojtje të të drejtave të shtetasve shqiptare jashtë vendit.</t>
  </si>
  <si>
    <t>Zbatimi i prioriteteve të politikës së jashtme të qeverisë dhe Strategjisë Kombëtare për Zhvillim dhe Integrim. Drejtimi teknik dhe bashkërendimi i procesit të anëtarësimit të RSH në Bashkimin Evropian.</t>
  </si>
  <si>
    <t>Aktiviteti diplomatik dhe konsullor i MEPJ</t>
  </si>
  <si>
    <t xml:space="preserve">Nga të cilet punonjës me kontratë </t>
  </si>
  <si>
    <t>numër kuotash ndërkombëtare</t>
  </si>
  <si>
    <t>Shpenzime për kuotat dhe kontributet e në organizatat ndërkombëtare në të cilat vendi ynë aderon.</t>
  </si>
  <si>
    <t>Kuota ndërkombëtare</t>
  </si>
  <si>
    <t>numër përfaqësish diplomatike</t>
  </si>
  <si>
    <t xml:space="preserve">Përballimi i shpenzimeve për funksionimin dhe aktivitetet e misioneve diplomatike dhe posteve konsullore në funksion të arritjes së objektivave politiko-diplomatike (analizë, konsultim, përfaqësim). </t>
  </si>
  <si>
    <t>Mbështetje e misioneve diplomatike dhe posteve konsullore me logjistikën e nevojshme për përmbushjen e funksioneve</t>
  </si>
  <si>
    <t>Avancimi i procesit të integrimit Evropian , pjesëmarrje aktive në NATO, konsolidim i marrëdhenieve dy dhe shumëpalëshe, me fokus të veçantë dimensionin ekonomiko-tregetar si dhe ekspozimin tonë kulturor jashtë, kontribut konstruktiv në rajon dhe organizata ndërkombëtare, avancimi i procesit të njohjeve dhe integrimit ndërkombëtar të Kosovës.</t>
  </si>
  <si>
    <t xml:space="preserve">Shënim: Shpjegoni supozimet dhe llogaritjet për Produktin 4 </t>
  </si>
  <si>
    <r>
      <t xml:space="preserve">Detajimi i Kostos Totale të </t>
    </r>
    <r>
      <rPr>
        <b/>
        <sz val="8"/>
        <color rgb="FFFF0000"/>
        <rFont val="Garamond"/>
        <family val="1"/>
      </rPr>
      <t>Produktit 5</t>
    </r>
    <r>
      <rPr>
        <b/>
        <sz val="8"/>
        <color theme="1"/>
        <rFont val="Garamond"/>
        <family val="1"/>
      </rPr>
      <t xml:space="preserve"> sipas Artikujve Ekonomikë</t>
    </r>
  </si>
  <si>
    <t>Blerje pajisje komjuterike dhe informatike për syrat e misioneve diplomatike dhe posteve konsullore per zevendesimin e pajisjeve të konsumuara  si dhe ato të munguara</t>
  </si>
  <si>
    <t>Blerje pajisje kompjuterike per misionet diplomatike dhe postet konsullore</t>
  </si>
  <si>
    <t xml:space="preserve">Blerje pajisje kompjuterike </t>
  </si>
  <si>
    <r>
      <t xml:space="preserve">Detajimi i Kostos Totale të </t>
    </r>
    <r>
      <rPr>
        <b/>
        <sz val="8"/>
        <color rgb="FFFF0000"/>
        <rFont val="Garamond"/>
        <family val="1"/>
      </rPr>
      <t xml:space="preserve">Produktit 4 </t>
    </r>
    <r>
      <rPr>
        <b/>
        <sz val="8"/>
        <color theme="1"/>
        <rFont val="Garamond"/>
        <family val="1"/>
      </rPr>
      <t>sipas Artikujve Ekonomikë</t>
    </r>
  </si>
  <si>
    <t>Blerje pajisje zyre dhe orendi për apartamentet e personelit  për misionet diplomatike dhe postet konsullore</t>
  </si>
  <si>
    <t>Blerje pajisje zyre  për misionet diplomatike dhe postet konsullore</t>
  </si>
  <si>
    <t>Pajisje zyre për misionet diplomatike dhe postet konsullore</t>
  </si>
  <si>
    <t>shtetas të rregjistruar</t>
  </si>
  <si>
    <t>Identifikimi dhe rregjistrimi i adresave të shtetasve shqiptar që jetojnë jashtë teritorit të RSH</t>
  </si>
  <si>
    <t>Shtetas shqiptar që jetojnë jashtë teritorit të RSH të rregjistruar</t>
  </si>
  <si>
    <t>numër personash</t>
  </si>
  <si>
    <t>Detyrimi ndaj bashkëshortëve (për sigurimet shoqërore dhe shpërblimi) dhe fëmijëve nën moshën 18 vjeç  (për shperblimin), të personelit të misioneve diplomatike dhe posteve konsullore, sipas VKM nr. 20, dt. 18.01.2017.</t>
  </si>
  <si>
    <t xml:space="preserve">Familjarë të diplomateve të trajtuar sipas ligjit </t>
  </si>
  <si>
    <t xml:space="preserve">Mbështetja e personelit të misioneve diplomatike dhe posteve konsullore me mjete financiare të nevojshme për jetesën dhe kushtet e punës. </t>
  </si>
  <si>
    <t xml:space="preserve">Mbështetje e misioneve diplomatike dhe posteve konsullore me personel dhe kushte të përshtatshme pune dhe jetese. </t>
  </si>
  <si>
    <t>Produkti 1***</t>
  </si>
  <si>
    <t>Shpenzimet Korrente</t>
  </si>
  <si>
    <t>Përmirësimi i strukturës dhe i metodave të punës të përfaqësive diplomatike dhe konsullore në funksion të permirësimit të shërbimit ndaj të gjithë personave të interesuar.</t>
  </si>
  <si>
    <t>Përfaqësimi i RSH në shtetin pritës ose në Organizatat Ndërkombëtare, mbrojtja në shtetin pritës të interesave të RSH dhe të shtetasve ose personave juridik të saj, në përputhje me të drejtën ndërkombëtare; nxitja e zhvillimit të teresisë së marrëdhenieve (politike, ekonomike, kulturore, arsimore, shkencore etj.)  ndërmjet RSH dhe shtetit pritës, në një frymë miqësore bashkëpunimi; nformimi në mënyrë të vazhduar i MPJ dhe përmes saj dhe institucioneve të tjera në vend mbi zhvillimet ekonomike, politike dhe sociale të shtetit pritës dhe mbi veprimtarinë e organizatave ndërkombëtare pranë të cilave është akredituar; zhvillimi i aktiviteteve te ndryshme që ndihmojnë në paraqitjen, krijimin dhe forcimin e një imazhi pozitiv dhe tërheqës mbi vendin;bashkëpunim me delegacionet e RSH dhe pjesëmarrje në bisedimet e ndryshme që zhvillohen me interlokutore në shtetin pritës, përfshirë në përgatitjen për nënshkrim të marrëveshjeve ndërkombëtare dhe pjesëmarrje në aktivitete ndërkombëtare.</t>
  </si>
  <si>
    <t>Tërësia e funksioneve aktivitetit  dhe shërbimeve që ofrojnë përfaqësitë diplomatike dhe postet konsullore të RSH jashtë vendit, në përputhje me Kushtetutën, normat e të drejtës ndërkombëtare, ligjin për shërbimin e jashtëm të Qeverisë Shqiptare, që synojnë nxitjen dhe zhvillimin e marrëdhënieve të bashkëpunimit të gjithanshëm, mbrojtjen dhe avancimin i interesave kombëtare  dhe përkujdesin për qytetarët shqiptarë kudo ata ndodhen.</t>
  </si>
  <si>
    <t>Mbështetje diplomatike jashtë shtetit</t>
  </si>
  <si>
    <t>Politikat Ekzistuese në Përputhje me Tavanet Indikative Buxhetore</t>
  </si>
  <si>
    <t xml:space="preserve">FORMAT 2.1 : FORMATI STANDARD I PËRGATITJES SË KËRKESAVE BUXHETORE PBA 2019-2021 </t>
  </si>
  <si>
    <t xml:space="preserve">   Kontroll</t>
  </si>
  <si>
    <t>Kosto totale e produktit X</t>
  </si>
  <si>
    <r>
      <t xml:space="preserve">Detajimi i Kostos Totale të </t>
    </r>
    <r>
      <rPr>
        <b/>
        <sz val="8"/>
        <color rgb="FFFF0000"/>
        <rFont val="Garamond"/>
        <family val="1"/>
      </rPr>
      <t>Produktit X</t>
    </r>
    <r>
      <rPr>
        <b/>
        <sz val="8"/>
        <color theme="1"/>
        <rFont val="Garamond"/>
        <family val="1"/>
      </rPr>
      <t xml:space="preserve"> sipas Artikujve Ekonomikë</t>
    </r>
  </si>
  <si>
    <t>Produkti X (shto produkte sipas rastit)</t>
  </si>
  <si>
    <r>
      <rPr>
        <b/>
        <i/>
        <sz val="12"/>
        <color rgb="FFFF0000"/>
        <rFont val="Garamond"/>
        <family val="1"/>
      </rPr>
      <t>*</t>
    </r>
    <r>
      <rPr>
        <b/>
        <i/>
        <sz val="8"/>
        <color rgb="FFFF0000"/>
        <rFont val="Garamond"/>
        <family val="1"/>
      </rPr>
      <t xml:space="preserve"> Ky projekt nuk u kontraktua. Vlera 2018 eshte vendosur per efekt te pasqyrimit te shumes se planifikuar ne buxhetin 2018</t>
    </r>
  </si>
  <si>
    <t>231. Aktive të trupëzuara/PPF</t>
  </si>
  <si>
    <t>230. Aktive të patrupëzuara</t>
  </si>
  <si>
    <t>nr. programeve</t>
  </si>
  <si>
    <t xml:space="preserve">Asistence teknike per programimin dhe monitorimin e projekteve IPA </t>
  </si>
  <si>
    <t>Programimi i asistences se BE-se sipas prioriteteve/ Monitorimi i zbatimit te programeve IPA</t>
  </si>
  <si>
    <t>Produkti 3, 4</t>
  </si>
  <si>
    <r>
      <t>Projekti IPA Project Preparation Facility</t>
    </r>
    <r>
      <rPr>
        <sz val="16"/>
        <color rgb="FFFF0000"/>
        <rFont val="Garamond"/>
        <family val="1"/>
      </rPr>
      <t>*</t>
    </r>
  </si>
  <si>
    <t>231. Aktive të trupëzuara/Instrumenti për shoqërinë civile</t>
  </si>
  <si>
    <t>nr. raporteve</t>
  </si>
  <si>
    <t>Hartimi i kontributeve të Qeverisë Shqiptare për Raportin e KE-së për Shqipërinë</t>
  </si>
  <si>
    <t>Raportime për shërbimet e Komisionit Europian të realizuara</t>
  </si>
  <si>
    <t>Projekti IPA 2015 "Instrumenti për mbështetjen e shoqërisë civile në kuadrin e Integrimit Europian"</t>
  </si>
  <si>
    <t>231. Aktive të trupëzuara/SMEI IV</t>
  </si>
  <si>
    <t xml:space="preserve">nr. i vlerësimeve </t>
  </si>
  <si>
    <t xml:space="preserve">Dhënia e vlerësimeve juridike mbi përputhshmërinë e projektakteve shqiptare me legjislacionin e Bashkimit Evropian </t>
  </si>
  <si>
    <t>Vlerësime të hartuara për përputhshmërinë e akteve të propozuara me acquis</t>
  </si>
  <si>
    <t>Produkti 5 (shto produkte sipas rastit)</t>
  </si>
  <si>
    <t>Projekti IPA 2014 "EU Facility/Mbështetje për procesin e integrimit Europian"</t>
  </si>
  <si>
    <t>numri i Planeve të hartuara dhe monitoruara</t>
  </si>
  <si>
    <r>
      <t xml:space="preserve">Plani Kombëtar për Integrimin Evropian i hartuar dhe monitoruar si dokumenti kryesor për planifikimin e procesit të përafrimit të legjislacionit shqiptar me </t>
    </r>
    <r>
      <rPr>
        <i/>
        <sz val="8"/>
        <color theme="1"/>
        <rFont val="Garamond"/>
        <family val="1"/>
      </rPr>
      <t>acquis</t>
    </r>
    <r>
      <rPr>
        <sz val="8"/>
        <color theme="1"/>
        <rFont val="Garamond"/>
        <family val="1"/>
      </rPr>
      <t xml:space="preserve"> </t>
    </r>
  </si>
  <si>
    <t>Plani Kombëtar për Integrimin Europian (PKIE) i hartuar dhe monitoruar</t>
  </si>
  <si>
    <t>nr. i vlerësimeve</t>
  </si>
  <si>
    <r>
      <rPr>
        <b/>
        <sz val="8"/>
        <color rgb="FFFF0000"/>
        <rFont val="Garamond"/>
        <family val="1"/>
      </rPr>
      <t>Produkti 5</t>
    </r>
    <r>
      <rPr>
        <sz val="8"/>
        <color theme="1"/>
        <rFont val="Garamond"/>
        <family val="1"/>
      </rPr>
      <t xml:space="preserve"> (shto produkte sipas rastit)</t>
    </r>
  </si>
  <si>
    <t>Numri i takimeve</t>
  </si>
  <si>
    <t>Takime të institucioneve të përbashkëta Shqipëri – Bashkimi Evropian (Këshilli i Stabilizim-Asociimit, Komiteti i Stabilizim-Asociimit, dhe nënkomitetet e Stabilizim-Asociimit) të zhvilluara</t>
  </si>
  <si>
    <t>Takime të institucioneve të përbashkëta Shqipëri-BE të zhvilluara</t>
  </si>
  <si>
    <t xml:space="preserve">nr. faqesh </t>
  </si>
  <si>
    <t>Përkthimi dhe rishikimi i përkthimit të akteve të legjislacionit Europian në shqip dhe anasjelltas, përfshirë dokumenta të tjerë strategjikë të procesit të Integrimit Europian</t>
  </si>
  <si>
    <t>Akte të acquis të përkthyera në shqip dhe anasjelltas</t>
  </si>
  <si>
    <r>
      <t xml:space="preserve">Plani i përkthimit të </t>
    </r>
    <r>
      <rPr>
        <i/>
        <sz val="8"/>
        <color theme="1"/>
        <rFont val="Garamond"/>
        <family val="1"/>
      </rPr>
      <t>acquis</t>
    </r>
    <r>
      <rPr>
        <sz val="8"/>
        <color theme="1"/>
        <rFont val="Garamond"/>
        <family val="1"/>
      </rPr>
      <t xml:space="preserve"> i realizuar në sasi dhe cilësi</t>
    </r>
  </si>
  <si>
    <t>Numri i vlerësimeve të përputhshmërisë së akteve ligjore të propozuara me acquis</t>
  </si>
  <si>
    <t>Numri i raportimeve në kuadër të procesit të anëtarësimit</t>
  </si>
  <si>
    <t>Numri i takimeve të institucioneve të përbashkëta BE-Shqipëri</t>
  </si>
  <si>
    <t>Hartimi/përditësimi cdo vit i Planit Kombëtar për Integrimin Europian dhe monitorimi i tij</t>
  </si>
  <si>
    <t>Monitorimi dhe raportimi mbi zbatimin e plotë të Marrëveshjes së Stabilizim Asocimit dhe hapjen e negociatave të anëtarësimit me Bashkimin Europian</t>
  </si>
  <si>
    <t>nr. programesh</t>
  </si>
  <si>
    <t xml:space="preserve">Monitorimi i zbatimit të programeve të bashkëpunimit territorial </t>
  </si>
  <si>
    <t>Programe të Bashkëpunimit Territorial të menaxhuar</t>
  </si>
  <si>
    <t xml:space="preserve">Asistencë teknike për zbatimin e programeve të bashkëpunimit territorial </t>
  </si>
  <si>
    <t>Hartimi dhe rishikimi i Programeve të BT, ndjekja e procedurave për nënshkrimin e marrëveshjeve financiare dhe të partneriteteve, organizimi i thirrjeve për projekt-propozime, mbështetja ndaj aplikantëve, etj.</t>
  </si>
  <si>
    <t>Koordinimi i pjesëmarrjes së Shqipërisë në programet e Bashkëpunimit Territorial</t>
  </si>
  <si>
    <r>
      <t>Detajimi i Kostos Totale të</t>
    </r>
    <r>
      <rPr>
        <b/>
        <sz val="8"/>
        <color rgb="FFFF0000"/>
        <rFont val="Garamond"/>
        <family val="1"/>
      </rPr>
      <t xml:space="preserve"> Produktit 5 </t>
    </r>
    <r>
      <rPr>
        <b/>
        <sz val="8"/>
        <color theme="1"/>
        <rFont val="Garamond"/>
        <family val="1"/>
      </rPr>
      <t>sipas Artikujve Ekonomikë</t>
    </r>
  </si>
  <si>
    <t>Numer paketash programesh/instrumentash</t>
  </si>
  <si>
    <t>Koordinimi i paketes se Instrumentit te Investimeve per Ballkanin Perendimor, IPA me Shume Vende Perfituese dhe Programet Evropiane</t>
  </si>
  <si>
    <t>Koordinimi i paketes WBIF, IPA Multi-country dhe Programet Evropiane</t>
  </si>
  <si>
    <r>
      <t>Detajimi i Kostos Totale të</t>
    </r>
    <r>
      <rPr>
        <b/>
        <sz val="8"/>
        <color rgb="FFFF0000"/>
        <rFont val="Garamond"/>
        <family val="1"/>
      </rPr>
      <t xml:space="preserve"> Produktit 4 </t>
    </r>
    <r>
      <rPr>
        <b/>
        <sz val="8"/>
        <color theme="1"/>
        <rFont val="Garamond"/>
        <family val="1"/>
      </rPr>
      <t>sipas Artikujve Ekonomikë</t>
    </r>
  </si>
  <si>
    <t xml:space="preserve">Mbledhja e projekt-ideve, diskutimi dhe prioritizimi i tyre në bashkëpunim me DBE, miratimi dhe nënshkrimi i Marrëveshjes Financiare vjetore dhe paketës përkatëse të projekteve IPA Kombëtare </t>
  </si>
  <si>
    <t>Programimi i asistencës financiare të BE-së sipas prioriteteve</t>
  </si>
  <si>
    <r>
      <t>Detajimi i Kostos Totale të</t>
    </r>
    <r>
      <rPr>
        <b/>
        <sz val="8"/>
        <color rgb="FFFF0000"/>
        <rFont val="Garamond"/>
        <family val="1"/>
      </rPr>
      <t xml:space="preserve"> Produktit 3 </t>
    </r>
    <r>
      <rPr>
        <b/>
        <sz val="8"/>
        <color theme="1"/>
        <rFont val="Garamond"/>
        <family val="1"/>
      </rPr>
      <t>sipas Artikujve Ekonomikë</t>
    </r>
  </si>
  <si>
    <t>Monitorimi i projekteve në zbatim te decentralizuar, hartimi e dorëzimi i raporteve vjetore e sektoriale Komisionit Europian. Koordinimi i zgjidhjes së cështjeve problematike të projekteve në zbatim të centralizuar</t>
  </si>
  <si>
    <t xml:space="preserve">Monitorimi i zbatimit të programeve kombëtare IPA </t>
  </si>
  <si>
    <t>Përqindja e projekteve me përfitues shqiptarë kundrejt numrit total të projekteve të miratuara nga programet e Bashkëpunimit Territorial</t>
  </si>
  <si>
    <t>Projekt-propozime të tërhequra pas aplikimit në ëBIF</t>
  </si>
  <si>
    <t>Realizimi i indikatorëve për disbursimin e transheve të mbështetjes buxhetore</t>
  </si>
  <si>
    <t>Ulja e numrit të projekteve problematike (kombëtare) kundrejt numrit total të projekteve të decentralizuara në zbatim</t>
  </si>
  <si>
    <t>Rritja e eficencës dhe aftësisë përthithëse të fondeve të BE-së në Shqipëri, nëpërmjet përmirësimit të procesit të programimit dhe monitorimit të zbatimit të projekteve.</t>
  </si>
  <si>
    <t>Numri i takimeve të institucioneve të përbashkëta Bashkimi Evropian – Shqipëri</t>
  </si>
  <si>
    <r>
      <t xml:space="preserve">Numri i vlerësimeve ligjore për përputhshmërinë e akteve ligjore të propozuara me </t>
    </r>
    <r>
      <rPr>
        <i/>
        <sz val="8"/>
        <color theme="1"/>
        <rFont val="Garamond"/>
        <family val="1"/>
      </rPr>
      <t xml:space="preserve">acquis, </t>
    </r>
    <r>
      <rPr>
        <sz val="8"/>
        <color theme="1"/>
        <rFont val="Garamond"/>
        <family val="1"/>
      </rPr>
      <t>kundrejt PKIE</t>
    </r>
  </si>
  <si>
    <r>
      <t xml:space="preserve">Progresi në krijimin e versionit shqip të acquis (sasia e përkthyer kundrejt totalit të faqeve të </t>
    </r>
    <r>
      <rPr>
        <i/>
        <sz val="8"/>
        <color theme="1"/>
        <rFont val="Garamond"/>
        <family val="1"/>
      </rPr>
      <t>aquis</t>
    </r>
    <r>
      <rPr>
        <sz val="8"/>
        <color theme="1"/>
        <rFont val="Garamond"/>
        <family val="1"/>
      </rPr>
      <t>)</t>
    </r>
  </si>
  <si>
    <t>Marrëveshje financiare të nënshkruara (fonde të angazhuara)</t>
  </si>
  <si>
    <t>Zbatimi i Marrëveshjes së Stabilizim-Asociimit, mbarëvajtja dhe përshpejtimi i procesit të anëtarësimit të Shqipërisë në Bashkimin Evropian; mirë-menaxhimi i asistencës financiare të BE-së; krijimi i versionit shqip të acquis dhe anasjelltas si dhe vlerësimi i përputhshmërisë së përafrimit të acquis në legjislacionin shqiptar.</t>
  </si>
  <si>
    <t>Mbështetja e procesit të anëtarësimit të Shqipërisë në Bashkimin Evropian, nëpërmjet bashkërendimit, monitorimit dhe raportimit të zbatimit të Marrëveshjes së Stabilizim-Asociimit, përafrimit të legjislacionit vendas me atë të BE-së, menaxhimit të fondeve të BE-së, zhvillimit të negociatave të anëtarësimit të Republikës së Shqipërisë në Bashkimin Evropian, forcimit të rolit të shoqërisë civile në proceset vendimmarrëse si dhe informimit të publikut duke ruajtur parimin e aksesit të barabartë të grave në këtë proces.</t>
  </si>
  <si>
    <t xml:space="preserve">Mbështetja Institucionale për procesin e Integrimit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</si>
</sst>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numFmt numFmtId="165" formatCode="#,##0.0000000"/>
    <numFmt numFmtId="166" formatCode="_(* #,##0.000_);_(* \(#,##0.000\);_(* &quot;-&quot;??_);_(@_)"/>
  </numFmts>
  <fonts count="5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Garamond"/>
      <family val="1"/>
    </font>
    <font>
      <sz val="8"/>
      <color theme="1"/>
      <name val="Garamond"/>
      <family val="1"/>
    </font>
    <font>
      <b/>
      <sz val="9"/>
      <color theme="1"/>
      <name val="Garamond"/>
      <family val="1"/>
    </font>
    <font>
      <i/>
      <sz val="8"/>
      <color theme="1"/>
      <name val="Garamond"/>
      <family val="1"/>
    </font>
    <font>
      <sz val="9"/>
      <color theme="1"/>
      <name val="Garamond"/>
      <family val="1"/>
    </font>
    <font>
      <b/>
      <sz val="8"/>
      <color theme="1"/>
      <name val="Garamond"/>
      <family val="1"/>
    </font>
    <font>
      <sz val="10"/>
      <name val="Arial"/>
      <family val="2"/>
    </font>
    <font>
      <b/>
      <i/>
      <sz val="9"/>
      <color theme="1"/>
      <name val="Garamond"/>
      <family val="1"/>
    </font>
    <font>
      <b/>
      <i/>
      <sz val="8"/>
      <color theme="1"/>
      <name val="Garamond"/>
      <family val="1"/>
    </font>
    <font>
      <b/>
      <sz val="10"/>
      <color theme="1"/>
      <name val="Garamond"/>
      <family val="1"/>
    </font>
    <font>
      <i/>
      <sz val="9"/>
      <color theme="1"/>
      <name val="Calibri"/>
      <family val="2"/>
      <scheme val="minor"/>
    </font>
    <font>
      <b/>
      <sz val="8"/>
      <color rgb="FFFF0000"/>
      <name val="Garamond"/>
      <family val="1"/>
    </font>
    <font>
      <b/>
      <i/>
      <sz val="9"/>
      <color rgb="FFFF0000"/>
      <name val="Garamond"/>
      <family val="1"/>
    </font>
    <font>
      <b/>
      <sz val="9"/>
      <color rgb="FFFF0000"/>
      <name val="Garamond"/>
      <family val="1"/>
    </font>
    <font>
      <b/>
      <sz val="11"/>
      <color theme="1"/>
      <name val="Garamond"/>
      <family val="1"/>
    </font>
    <font>
      <b/>
      <sz val="12"/>
      <color theme="1"/>
      <name val="Garamond"/>
      <family val="1"/>
    </font>
    <font>
      <b/>
      <sz val="9"/>
      <name val="Garamond"/>
      <family val="1"/>
    </font>
    <font>
      <sz val="12"/>
      <color theme="1"/>
      <name val="Calibri"/>
      <family val="2"/>
      <scheme val="minor"/>
    </font>
    <font>
      <b/>
      <sz val="11"/>
      <name val="Garamond"/>
      <family val="1"/>
    </font>
    <font>
      <sz val="8"/>
      <color theme="1"/>
      <name val="Calibri"/>
      <family val="2"/>
    </font>
    <font>
      <i/>
      <sz val="9"/>
      <color theme="1"/>
      <name val="Garamond"/>
      <family val="1"/>
    </font>
    <font>
      <sz val="9"/>
      <name val="Garamond"/>
      <family val="1"/>
    </font>
    <font>
      <sz val="8"/>
      <color theme="1"/>
      <name val="Calibri"/>
      <family val="2"/>
      <scheme val="minor"/>
    </font>
    <font>
      <sz val="10"/>
      <color theme="1"/>
      <name val="Calibri"/>
      <family val="2"/>
      <scheme val="minor"/>
    </font>
    <font>
      <i/>
      <sz val="9"/>
      <name val="Garamond"/>
      <family val="1"/>
    </font>
    <font>
      <i/>
      <sz val="8"/>
      <name val="Garamond"/>
      <family val="1"/>
    </font>
    <font>
      <sz val="8"/>
      <name val="Garamond"/>
      <family val="1"/>
    </font>
    <font>
      <b/>
      <sz val="11"/>
      <color rgb="FFFF0000"/>
      <name val="Calibri"/>
      <family val="2"/>
      <scheme val="minor"/>
    </font>
    <font>
      <b/>
      <i/>
      <sz val="8"/>
      <color rgb="FFFF0000"/>
      <name val="Garamond"/>
      <family val="1"/>
    </font>
    <font>
      <b/>
      <i/>
      <sz val="12"/>
      <color rgb="FFFF0000"/>
      <name val="Garamond"/>
      <family val="1"/>
    </font>
    <font>
      <sz val="16"/>
      <color rgb="FFFF0000"/>
      <name val="Garamond"/>
      <family val="1"/>
    </font>
    <font>
      <sz val="9"/>
      <color theme="8" tint="-0.499984740745262"/>
      <name val="Calibri"/>
      <family val="2"/>
      <scheme val="minor"/>
    </font>
    <font>
      <sz val="9"/>
      <color theme="4" tint="-0.499984740745262"/>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2"/>
        <bgColor indexed="64"/>
      </patternFill>
    </fill>
    <fill>
      <patternFill patternType="solid">
        <fgColor theme="5" tint="0.39997558519241921"/>
        <bgColor indexed="64"/>
      </patternFill>
    </fill>
  </fills>
  <borders count="1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top style="medium">
        <color rgb="FF2E74B5"/>
      </top>
      <bottom/>
      <diagonal/>
    </border>
    <border>
      <left/>
      <right/>
      <top/>
      <bottom style="medium">
        <color rgb="FF2E74B5"/>
      </bottom>
      <diagonal/>
    </border>
    <border>
      <left/>
      <right style="medium">
        <color rgb="FF2E74B5"/>
      </right>
      <top style="medium">
        <color rgb="FF2E74B5"/>
      </top>
      <bottom style="medium">
        <color rgb="FF2E74B5"/>
      </bottom>
      <diagonal/>
    </border>
    <border>
      <left/>
      <right style="medium">
        <color rgb="FF2E74B5"/>
      </right>
      <top/>
      <bottom style="medium">
        <color rgb="FF2E74B5"/>
      </bottom>
      <diagonal/>
    </border>
    <border>
      <left style="medium">
        <color rgb="FF2E74B5"/>
      </left>
      <right style="medium">
        <color rgb="FF2E74B5"/>
      </right>
      <top/>
      <bottom style="medium">
        <color rgb="FF2E74B5"/>
      </bottom>
      <diagonal/>
    </border>
    <border>
      <left/>
      <right style="medium">
        <color rgb="FF2E74B5"/>
      </right>
      <top/>
      <bottom/>
      <diagonal/>
    </border>
    <border>
      <left style="medium">
        <color rgb="FF2E74B5"/>
      </left>
      <right style="medium">
        <color rgb="FF2E74B5"/>
      </right>
      <top style="medium">
        <color rgb="FF2E74B5"/>
      </top>
      <bottom/>
      <diagonal/>
    </border>
    <border>
      <left style="medium">
        <color rgb="FF2E74B5"/>
      </left>
      <right style="medium">
        <color rgb="FF2E74B5"/>
      </right>
      <top/>
      <bottom/>
      <diagonal/>
    </border>
    <border>
      <left style="medium">
        <color rgb="FF2E74B5"/>
      </left>
      <right/>
      <top/>
      <bottom style="medium">
        <color rgb="FF2E74B5"/>
      </bottom>
      <diagonal/>
    </border>
    <border>
      <left style="medium">
        <color rgb="FF2E74B5"/>
      </left>
      <right/>
      <top style="medium">
        <color rgb="FF2E74B5"/>
      </top>
      <bottom/>
      <diagonal/>
    </border>
    <border>
      <left style="medium">
        <color rgb="FF2E74B5"/>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2E74B5"/>
      </left>
      <right/>
      <top/>
      <bottom style="thin">
        <color indexed="64"/>
      </bottom>
      <diagonal/>
    </border>
    <border>
      <left/>
      <right/>
      <top/>
      <bottom style="thin">
        <color indexed="64"/>
      </bottom>
      <diagonal/>
    </border>
    <border>
      <left style="medium">
        <color indexed="64"/>
      </left>
      <right style="medium">
        <color rgb="FF2E74B5"/>
      </right>
      <top style="medium">
        <color indexed="64"/>
      </top>
      <bottom style="medium">
        <color rgb="FF2E74B5"/>
      </bottom>
      <diagonal/>
    </border>
    <border>
      <left style="medium">
        <color rgb="FF2E74B5"/>
      </left>
      <right style="medium">
        <color rgb="FF2E74B5"/>
      </right>
      <top style="medium">
        <color indexed="64"/>
      </top>
      <bottom style="medium">
        <color rgb="FF2E74B5"/>
      </bottom>
      <diagonal/>
    </border>
    <border>
      <left style="medium">
        <color rgb="FF2E74B5"/>
      </left>
      <right style="medium">
        <color indexed="64"/>
      </right>
      <top style="medium">
        <color indexed="64"/>
      </top>
      <bottom style="medium">
        <color rgb="FF2E74B5"/>
      </bottom>
      <diagonal/>
    </border>
    <border>
      <left style="medium">
        <color indexed="64"/>
      </left>
      <right style="medium">
        <color rgb="FF2E74B5"/>
      </right>
      <top style="medium">
        <color rgb="FF2E74B5"/>
      </top>
      <bottom style="medium">
        <color rgb="FF2E74B5"/>
      </bottom>
      <diagonal/>
    </border>
    <border>
      <left/>
      <right style="medium">
        <color indexed="64"/>
      </right>
      <top style="medium">
        <color rgb="FF2E74B5"/>
      </top>
      <bottom style="medium">
        <color rgb="FF2E74B5"/>
      </bottom>
      <diagonal/>
    </border>
    <border>
      <left style="medium">
        <color indexed="64"/>
      </left>
      <right/>
      <top style="medium">
        <color rgb="FF2E74B5"/>
      </top>
      <bottom style="medium">
        <color rgb="FF2E74B5"/>
      </bottom>
      <diagonal/>
    </border>
    <border>
      <left style="medium">
        <color indexed="64"/>
      </left>
      <right style="medium">
        <color rgb="FF2E74B5"/>
      </right>
      <top style="medium">
        <color rgb="FF2E74B5"/>
      </top>
      <bottom/>
      <diagonal/>
    </border>
    <border>
      <left style="medium">
        <color indexed="64"/>
      </left>
      <right style="medium">
        <color rgb="FF2E74B5"/>
      </right>
      <top/>
      <bottom style="medium">
        <color rgb="FF2E74B5"/>
      </bottom>
      <diagonal/>
    </border>
    <border>
      <left/>
      <right style="medium">
        <color indexed="64"/>
      </right>
      <top/>
      <bottom style="medium">
        <color rgb="FF2E74B5"/>
      </bottom>
      <diagonal/>
    </border>
    <border>
      <left style="medium">
        <color rgb="FF2E74B5"/>
      </left>
      <right style="medium">
        <color indexed="64"/>
      </right>
      <top/>
      <bottom style="medium">
        <color rgb="FF2E74B5"/>
      </bottom>
      <diagonal/>
    </border>
    <border>
      <left style="medium">
        <color indexed="64"/>
      </left>
      <right style="medium">
        <color rgb="FF2E74B5"/>
      </right>
      <top style="medium">
        <color rgb="FF2E74B5"/>
      </top>
      <bottom style="medium">
        <color indexed="64"/>
      </bottom>
      <diagonal/>
    </border>
    <border>
      <left/>
      <right style="medium">
        <color rgb="FF2E74B5"/>
      </right>
      <top style="medium">
        <color rgb="FF2E74B5"/>
      </top>
      <bottom style="medium">
        <color indexed="64"/>
      </bottom>
      <diagonal/>
    </border>
    <border>
      <left/>
      <right style="medium">
        <color indexed="64"/>
      </right>
      <top style="medium">
        <color rgb="FF2E74B5"/>
      </top>
      <bottom style="medium">
        <color indexed="64"/>
      </bottom>
      <diagonal/>
    </border>
    <border>
      <left style="medium">
        <color indexed="64"/>
      </left>
      <right style="medium">
        <color rgb="FF2E74B5"/>
      </right>
      <top/>
      <bottom style="medium">
        <color indexed="64"/>
      </bottom>
      <diagonal/>
    </border>
    <border>
      <left/>
      <right style="medium">
        <color rgb="FF2E74B5"/>
      </right>
      <top/>
      <bottom style="medium">
        <color indexed="64"/>
      </bottom>
      <diagonal/>
    </border>
    <border>
      <left style="medium">
        <color indexed="64"/>
      </left>
      <right style="medium">
        <color rgb="FF2E74B5"/>
      </right>
      <top/>
      <bottom/>
      <diagonal/>
    </border>
    <border>
      <left/>
      <right style="medium">
        <color indexed="64"/>
      </right>
      <top style="medium">
        <color rgb="FF2E74B5"/>
      </top>
      <bottom/>
      <diagonal/>
    </border>
    <border>
      <left style="medium">
        <color rgb="FF2E74B5"/>
      </left>
      <right style="medium">
        <color rgb="FF2E74B5"/>
      </right>
      <top/>
      <bottom style="medium">
        <color indexed="64"/>
      </bottom>
      <diagonal/>
    </border>
    <border>
      <left style="medium">
        <color rgb="FF2E74B5"/>
      </left>
      <right style="medium">
        <color indexed="64"/>
      </right>
      <top/>
      <bottom style="medium">
        <color indexed="64"/>
      </bottom>
      <diagonal/>
    </border>
    <border>
      <left style="medium">
        <color rgb="FF2E74B5"/>
      </left>
      <right/>
      <top/>
      <bottom style="medium">
        <color indexed="64"/>
      </bottom>
      <diagonal/>
    </border>
    <border>
      <left/>
      <right style="medium">
        <color rgb="FF2E74B5"/>
      </right>
      <top style="medium">
        <color indexed="64"/>
      </top>
      <bottom style="medium">
        <color rgb="FF2E74B5"/>
      </bottom>
      <diagonal/>
    </border>
    <border>
      <left/>
      <right style="medium">
        <color indexed="64"/>
      </right>
      <top style="medium">
        <color indexed="64"/>
      </top>
      <bottom style="medium">
        <color rgb="FF2E74B5"/>
      </bottom>
      <diagonal/>
    </border>
    <border>
      <left style="medium">
        <color indexed="64"/>
      </left>
      <right style="medium">
        <color rgb="FF2E74B5"/>
      </right>
      <top style="medium">
        <color indexed="64"/>
      </top>
      <bottom style="medium">
        <color indexed="64"/>
      </bottom>
      <diagonal/>
    </border>
    <border>
      <left/>
      <right style="medium">
        <color rgb="FF2E74B5"/>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2E74B5"/>
      </right>
      <top style="thin">
        <color indexed="64"/>
      </top>
      <bottom style="medium">
        <color indexed="64"/>
      </bottom>
      <diagonal/>
    </border>
    <border>
      <left style="medium">
        <color rgb="FF2E74B5"/>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2E74B5"/>
      </left>
      <right style="medium">
        <color rgb="FF2E74B5"/>
      </right>
      <top style="thin">
        <color indexed="64"/>
      </top>
      <bottom style="medium">
        <color indexed="64"/>
      </bottom>
      <diagonal/>
    </border>
    <border>
      <left/>
      <right style="medium">
        <color rgb="FF2E74B5"/>
      </right>
      <top style="thin">
        <color indexed="64"/>
      </top>
      <bottom style="medium">
        <color indexed="64"/>
      </bottom>
      <diagonal/>
    </border>
    <border>
      <left/>
      <right style="medium">
        <color rgb="FF2E74B5"/>
      </right>
      <top style="thin">
        <color indexed="64"/>
      </top>
      <bottom/>
      <diagonal/>
    </border>
    <border>
      <left style="medium">
        <color rgb="FF2E74B5"/>
      </left>
      <right style="medium">
        <color rgb="FF2E74B5"/>
      </right>
      <top style="medium">
        <color rgb="FF2E74B5"/>
      </top>
      <bottom style="medium">
        <color indexed="64"/>
      </bottom>
      <diagonal/>
    </border>
    <border>
      <left style="medium">
        <color rgb="FF2E74B5"/>
      </left>
      <right/>
      <top style="medium">
        <color rgb="FF2E74B5"/>
      </top>
      <bottom style="medium">
        <color indexed="64"/>
      </bottom>
      <diagonal/>
    </border>
    <border>
      <left/>
      <right/>
      <top style="medium">
        <color rgb="FF2E74B5"/>
      </top>
      <bottom style="medium">
        <color indexed="64"/>
      </bottom>
      <diagonal/>
    </border>
    <border>
      <left style="medium">
        <color indexed="64"/>
      </left>
      <right style="medium">
        <color rgb="FF2E74B5"/>
      </right>
      <top style="medium">
        <color indexed="64"/>
      </top>
      <bottom/>
      <diagonal/>
    </border>
    <border>
      <left/>
      <right style="medium">
        <color rgb="FF2E74B5"/>
      </right>
      <top style="medium">
        <color indexed="64"/>
      </top>
      <bottom/>
      <diagonal/>
    </border>
    <border>
      <left style="medium">
        <color rgb="FF2E74B5"/>
      </left>
      <right/>
      <top style="medium">
        <color indexed="64"/>
      </top>
      <bottom style="medium">
        <color rgb="FF2E74B5"/>
      </bottom>
      <diagonal/>
    </border>
    <border>
      <left/>
      <right/>
      <top style="medium">
        <color indexed="64"/>
      </top>
      <bottom style="medium">
        <color rgb="FF2E74B5"/>
      </bottom>
      <diagonal/>
    </border>
    <border>
      <left style="medium">
        <color indexed="64"/>
      </left>
      <right/>
      <top/>
      <bottom style="medium">
        <color rgb="FF2E74B5"/>
      </bottom>
      <diagonal/>
    </border>
    <border>
      <left style="medium">
        <color indexed="64"/>
      </left>
      <right/>
      <top style="medium">
        <color rgb="FF2E74B5"/>
      </top>
      <bottom/>
      <diagonal/>
    </border>
    <border>
      <left style="medium">
        <color indexed="64"/>
      </left>
      <right style="medium">
        <color rgb="FF2E74B5"/>
      </right>
      <top style="thin">
        <color indexed="64"/>
      </top>
      <bottom/>
      <diagonal/>
    </border>
    <border>
      <left/>
      <right style="medium">
        <color indexed="64"/>
      </right>
      <top style="thin">
        <color indexed="64"/>
      </top>
      <bottom/>
      <diagonal/>
    </border>
    <border>
      <left style="medium">
        <color rgb="FF2E74B5"/>
      </left>
      <right style="medium">
        <color indexed="64"/>
      </right>
      <top/>
      <bottom/>
      <diagonal/>
    </border>
    <border>
      <left style="medium">
        <color indexed="64"/>
      </left>
      <right/>
      <top style="medium">
        <color indexed="64"/>
      </top>
      <bottom style="medium">
        <color rgb="FF2E74B5"/>
      </bottom>
      <diagonal/>
    </border>
    <border>
      <left style="medium">
        <color indexed="64"/>
      </left>
      <right style="medium">
        <color rgb="FF2E74B5"/>
      </right>
      <top/>
      <bottom style="thin">
        <color indexed="64"/>
      </bottom>
      <diagonal/>
    </border>
    <border>
      <left/>
      <right style="medium">
        <color indexed="64"/>
      </right>
      <top/>
      <bottom style="thin">
        <color indexed="64"/>
      </bottom>
      <diagonal/>
    </border>
    <border>
      <left style="medium">
        <color indexed="64"/>
      </left>
      <right/>
      <top style="medium">
        <color rgb="FF2E74B5"/>
      </top>
      <bottom style="medium">
        <color indexed="64"/>
      </bottom>
      <diagonal/>
    </border>
    <border>
      <left/>
      <right/>
      <top/>
      <bottom style="medium">
        <color theme="4" tint="-0.499984740745262"/>
      </bottom>
      <diagonal/>
    </border>
    <border>
      <left/>
      <right/>
      <top style="medium">
        <color theme="4" tint="-0.499984740745262"/>
      </top>
      <bottom/>
      <diagonal/>
    </border>
    <border>
      <left/>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rgb="FF2E74B5"/>
      </top>
      <bottom style="medium">
        <color theme="4" tint="-0.499984740745262"/>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right style="medium">
        <color theme="4" tint="-0.499984740745262"/>
      </right>
      <top style="medium">
        <color theme="4" tint="-0.499984740745262"/>
      </top>
      <bottom style="medium">
        <color theme="4" tint="-0.499984740745262"/>
      </bottom>
      <diagonal/>
    </border>
    <border>
      <left/>
      <right style="medium">
        <color theme="4" tint="-0.499984740745262"/>
      </right>
      <top/>
      <bottom style="medium">
        <color theme="4" tint="-0.499984740745262"/>
      </bottom>
      <diagonal/>
    </border>
    <border>
      <left style="medium">
        <color theme="4" tint="-0.499984740745262"/>
      </left>
      <right style="medium">
        <color theme="4" tint="-0.499984740745262"/>
      </right>
      <top style="medium">
        <color theme="4" tint="-0.499984740745262"/>
      </top>
      <bottom style="medium">
        <color rgb="FF2E74B5"/>
      </bottom>
      <diagonal/>
    </border>
    <border>
      <left style="medium">
        <color theme="4" tint="-0.499984740745262"/>
      </left>
      <right style="medium">
        <color theme="4" tint="-0.499984740745262"/>
      </right>
      <top/>
      <bottom/>
      <diagonal/>
    </border>
    <border>
      <left/>
      <right style="medium">
        <color theme="4" tint="-0.499984740745262"/>
      </right>
      <top/>
      <bottom/>
      <diagonal/>
    </border>
    <border>
      <left/>
      <right style="medium">
        <color theme="4" tint="-0.499984740745262"/>
      </right>
      <top style="medium">
        <color theme="4" tint="-0.499984740745262"/>
      </top>
      <bottom/>
      <diagonal/>
    </border>
    <border>
      <left style="medium">
        <color theme="4" tint="-0.499984740745262"/>
      </left>
      <right/>
      <top style="medium">
        <color theme="4" tint="-0.499984740745262"/>
      </top>
      <bottom style="medium">
        <color theme="4" tint="-0.499984740745262"/>
      </bottom>
      <diagonal/>
    </border>
    <border>
      <left style="medium">
        <color theme="4" tint="-0.499984740745262"/>
      </left>
      <right/>
      <top/>
      <bottom style="medium">
        <color theme="4" tint="-0.499984740745262"/>
      </bottom>
      <diagonal/>
    </border>
    <border>
      <left/>
      <right style="medium">
        <color rgb="FF2E74B5"/>
      </right>
      <top style="medium">
        <color rgb="FF2E74B5"/>
      </top>
      <bottom/>
      <diagonal/>
    </border>
    <border>
      <left/>
      <right style="medium">
        <color rgb="FF2E74B5"/>
      </right>
      <top style="thin">
        <color indexed="64"/>
      </top>
      <bottom style="medium">
        <color rgb="FF2E74B5"/>
      </bottom>
      <diagonal/>
    </border>
    <border>
      <left style="medium">
        <color rgb="FF2E74B5"/>
      </left>
      <right style="medium">
        <color rgb="FF2E74B5"/>
      </right>
      <top style="thin">
        <color indexed="64"/>
      </top>
      <bottom style="medium">
        <color rgb="FF2E74B5"/>
      </bottom>
      <diagonal/>
    </border>
    <border>
      <left/>
      <right style="medium">
        <color rgb="FF2E74B5"/>
      </right>
      <top style="medium">
        <color rgb="FF2E74B5"/>
      </top>
      <bottom style="thin">
        <color indexed="64"/>
      </bottom>
      <diagonal/>
    </border>
    <border>
      <left style="medium">
        <color rgb="FF2E74B5"/>
      </left>
      <right style="medium">
        <color rgb="FF2E74B5"/>
      </right>
      <top style="medium">
        <color rgb="FF2E74B5"/>
      </top>
      <bottom style="thin">
        <color indexed="64"/>
      </bottom>
      <diagonal/>
    </border>
    <border>
      <left/>
      <right style="medium">
        <color rgb="FF2E74B5"/>
      </right>
      <top/>
      <bottom style="thin">
        <color indexed="64"/>
      </bottom>
      <diagonal/>
    </border>
    <border>
      <left style="medium">
        <color rgb="FF2E74B5"/>
      </left>
      <right style="medium">
        <color rgb="FF2E74B5"/>
      </right>
      <top/>
      <bottom style="thin">
        <color indexed="64"/>
      </bottom>
      <diagonal/>
    </border>
    <border>
      <left/>
      <right/>
      <top style="thin">
        <color indexed="64"/>
      </top>
      <bottom style="medium">
        <color rgb="FF2E74B5"/>
      </bottom>
      <diagonal/>
    </border>
    <border>
      <left style="medium">
        <color rgb="FF2E74B5"/>
      </left>
      <right/>
      <top style="thin">
        <color indexed="64"/>
      </top>
      <bottom style="medium">
        <color rgb="FF2E74B5"/>
      </bottom>
      <diagonal/>
    </border>
    <border>
      <left/>
      <right/>
      <top style="medium">
        <color rgb="FF2E74B5"/>
      </top>
      <bottom style="thin">
        <color indexed="64"/>
      </bottom>
      <diagonal/>
    </border>
    <border>
      <left style="medium">
        <color rgb="FF2E74B5"/>
      </left>
      <right/>
      <top style="medium">
        <color rgb="FF2E74B5"/>
      </top>
      <bottom style="thin">
        <color indexed="64"/>
      </bottom>
      <diagonal/>
    </border>
    <border>
      <left style="medium">
        <color rgb="FF2E74B5"/>
      </left>
      <right style="medium">
        <color rgb="FF2E74B5"/>
      </right>
      <top style="thin">
        <color indexed="64"/>
      </top>
      <bottom/>
      <diagonal/>
    </border>
    <border>
      <left style="medium">
        <color rgb="FF2E74B5"/>
      </left>
      <right style="medium">
        <color rgb="FF2E74B5"/>
      </right>
      <top style="medium">
        <color rgb="FF2E74B5"/>
      </top>
      <bottom style="medium">
        <color rgb="FF2E74B5"/>
      </bottom>
      <diagonal/>
    </border>
    <border>
      <left/>
      <right style="medium">
        <color rgb="FF2E74B5"/>
      </right>
      <top style="medium">
        <color theme="4"/>
      </top>
      <bottom style="medium">
        <color rgb="FF2E74B5"/>
      </bottom>
      <diagonal/>
    </border>
    <border>
      <left style="medium">
        <color rgb="FF2E74B5"/>
      </left>
      <right style="medium">
        <color rgb="FF2E74B5"/>
      </right>
      <top style="medium">
        <color theme="4"/>
      </top>
      <bottom style="medium">
        <color rgb="FF2E74B5"/>
      </bottom>
      <diagonal/>
    </border>
    <border>
      <left/>
      <right style="medium">
        <color theme="4"/>
      </right>
      <top style="medium">
        <color theme="4"/>
      </top>
      <bottom style="medium">
        <color theme="4"/>
      </bottom>
      <diagonal/>
    </border>
    <border>
      <left/>
      <right style="medium">
        <color rgb="FF2E74B5"/>
      </right>
      <top style="medium">
        <color theme="4"/>
      </top>
      <bottom style="medium">
        <color theme="4"/>
      </bottom>
      <diagonal/>
    </border>
    <border>
      <left style="medium">
        <color theme="4"/>
      </left>
      <right style="medium">
        <color rgb="FF2E74B5"/>
      </right>
      <top style="medium">
        <color theme="4"/>
      </top>
      <bottom style="medium">
        <color theme="4"/>
      </bottom>
      <diagonal/>
    </border>
    <border>
      <left/>
      <right style="medium">
        <color rgb="FF2E74B5"/>
      </right>
      <top style="thin">
        <color indexed="64"/>
      </top>
      <bottom style="medium">
        <color theme="4"/>
      </bottom>
      <diagonal/>
    </border>
    <border>
      <left style="medium">
        <color rgb="FF2E74B5"/>
      </left>
      <right style="medium">
        <color rgb="FF2E74B5"/>
      </right>
      <top style="thin">
        <color indexed="64"/>
      </top>
      <bottom style="medium">
        <color theme="4"/>
      </bottom>
      <diagonal/>
    </border>
    <border>
      <left/>
      <right style="medium">
        <color rgb="FF2E74B5"/>
      </right>
      <top style="medium">
        <color theme="4"/>
      </top>
      <bottom/>
      <diagonal/>
    </border>
    <border>
      <left style="medium">
        <color rgb="FF2E74B5"/>
      </left>
      <right style="medium">
        <color rgb="FF2E74B5"/>
      </right>
      <top style="medium">
        <color theme="4"/>
      </top>
      <bottom/>
      <diagonal/>
    </border>
    <border>
      <left/>
      <right style="medium">
        <color rgb="FF2E74B5"/>
      </right>
      <top style="medium">
        <color rgb="FF2E74B5"/>
      </top>
      <bottom style="medium">
        <color theme="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4" fillId="0" borderId="0"/>
    <xf numFmtId="0" fontId="35" fillId="0" borderId="0"/>
    <xf numFmtId="43" fontId="1" fillId="0" borderId="0" applyFont="0" applyFill="0" applyBorder="0" applyAlignment="0" applyProtection="0"/>
    <xf numFmtId="9" fontId="1" fillId="0" borderId="0" applyFont="0" applyFill="0" applyBorder="0" applyAlignment="0" applyProtection="0"/>
  </cellStyleXfs>
  <cellXfs count="595">
    <xf numFmtId="0" fontId="0" fillId="0" borderId="0" xfId="0"/>
    <xf numFmtId="0" fontId="22" fillId="0" borderId="16" xfId="0" applyFont="1" applyBorder="1" applyAlignment="1">
      <alignment horizontal="left" vertical="center" wrapText="1" indent="1"/>
    </xf>
    <xf numFmtId="0" fontId="19" fillId="33" borderId="17" xfId="0" applyFont="1" applyFill="1" applyBorder="1" applyAlignment="1">
      <alignment horizontal="center" vertical="center" wrapText="1"/>
    </xf>
    <xf numFmtId="0" fontId="19" fillId="33" borderId="16" xfId="0" applyFont="1" applyFill="1" applyBorder="1" applyAlignment="1">
      <alignment horizontal="left" vertical="center" wrapText="1"/>
    </xf>
    <xf numFmtId="4" fontId="0" fillId="0" borderId="0" xfId="0" applyNumberFormat="1"/>
    <xf numFmtId="3" fontId="19" fillId="33" borderId="16" xfId="0" applyNumberFormat="1" applyFont="1" applyFill="1" applyBorder="1" applyAlignment="1">
      <alignment horizontal="center" vertical="center" wrapText="1"/>
    </xf>
    <xf numFmtId="3" fontId="19" fillId="33" borderId="15" xfId="0" applyNumberFormat="1" applyFont="1" applyFill="1" applyBorder="1" applyAlignment="1">
      <alignment horizontal="center" vertical="center"/>
    </xf>
    <xf numFmtId="164" fontId="19" fillId="33" borderId="15" xfId="0" applyNumberFormat="1" applyFont="1" applyFill="1" applyBorder="1" applyAlignment="1">
      <alignment horizontal="center" vertical="center"/>
    </xf>
    <xf numFmtId="9" fontId="19" fillId="33" borderId="15" xfId="0" applyNumberFormat="1" applyFont="1" applyFill="1" applyBorder="1" applyAlignment="1">
      <alignment horizontal="center" vertical="center"/>
    </xf>
    <xf numFmtId="3" fontId="19" fillId="0" borderId="15" xfId="0" applyNumberFormat="1" applyFont="1" applyBorder="1" applyAlignment="1">
      <alignment horizontal="center" vertical="center"/>
    </xf>
    <xf numFmtId="3" fontId="0" fillId="0" borderId="0" xfId="0" applyNumberFormat="1"/>
    <xf numFmtId="3" fontId="21" fillId="0" borderId="15" xfId="0" applyNumberFormat="1" applyFont="1" applyBorder="1" applyAlignment="1">
      <alignment horizontal="center" vertical="center"/>
    </xf>
    <xf numFmtId="3" fontId="26" fillId="33" borderId="15" xfId="0" applyNumberFormat="1" applyFont="1" applyFill="1" applyBorder="1" applyAlignment="1">
      <alignment horizontal="center" vertical="center"/>
    </xf>
    <xf numFmtId="164" fontId="26" fillId="0" borderId="15" xfId="0" applyNumberFormat="1" applyFont="1" applyBorder="1" applyAlignment="1">
      <alignment horizontal="center" vertical="center"/>
    </xf>
    <xf numFmtId="0" fontId="16" fillId="0" borderId="0" xfId="0" applyFont="1" applyAlignment="1"/>
    <xf numFmtId="3" fontId="23" fillId="34" borderId="15" xfId="0" applyNumberFormat="1" applyFont="1" applyFill="1" applyBorder="1" applyAlignment="1">
      <alignment horizontal="center" vertical="center"/>
    </xf>
    <xf numFmtId="0" fontId="28" fillId="0" borderId="0" xfId="0" applyFont="1" applyAlignment="1">
      <alignment horizontal="left" wrapText="1"/>
    </xf>
    <xf numFmtId="0" fontId="28" fillId="0" borderId="0" xfId="0" applyFont="1" applyAlignment="1">
      <alignment wrapText="1"/>
    </xf>
    <xf numFmtId="0" fontId="23" fillId="33" borderId="17" xfId="0" applyFont="1" applyFill="1" applyBorder="1" applyAlignment="1">
      <alignment horizontal="center" vertical="center" wrapText="1"/>
    </xf>
    <xf numFmtId="0" fontId="23" fillId="33" borderId="15" xfId="0" applyFont="1" applyFill="1" applyBorder="1" applyAlignment="1">
      <alignment horizontal="center" vertical="center" wrapText="1"/>
    </xf>
    <xf numFmtId="3" fontId="23" fillId="0" borderId="15" xfId="0" applyNumberFormat="1" applyFont="1" applyBorder="1" applyAlignment="1">
      <alignment horizontal="center" vertical="center"/>
    </xf>
    <xf numFmtId="3" fontId="26" fillId="0" borderId="15" xfId="0" applyNumberFormat="1" applyFont="1" applyBorder="1" applyAlignment="1">
      <alignment horizontal="center" vertical="center"/>
    </xf>
    <xf numFmtId="3" fontId="23" fillId="35" borderId="15" xfId="0" applyNumberFormat="1" applyFont="1" applyFill="1" applyBorder="1" applyAlignment="1">
      <alignment horizontal="center" vertical="center"/>
    </xf>
    <xf numFmtId="3" fontId="23" fillId="36" borderId="15" xfId="0" applyNumberFormat="1" applyFont="1" applyFill="1" applyBorder="1" applyAlignment="1">
      <alignment horizontal="center" vertical="center"/>
    </xf>
    <xf numFmtId="3" fontId="19" fillId="0" borderId="15" xfId="0" applyNumberFormat="1" applyFont="1" applyFill="1" applyBorder="1" applyAlignment="1">
      <alignment horizontal="center" vertical="center"/>
    </xf>
    <xf numFmtId="165" fontId="19" fillId="33" borderId="16" xfId="0" applyNumberFormat="1" applyFont="1" applyFill="1" applyBorder="1" applyAlignment="1">
      <alignment horizontal="center" vertical="center" wrapText="1"/>
    </xf>
    <xf numFmtId="3" fontId="21" fillId="0" borderId="15" xfId="0" applyNumberFormat="1" applyFont="1" applyFill="1" applyBorder="1" applyAlignment="1">
      <alignment horizontal="center" vertical="center"/>
    </xf>
    <xf numFmtId="3" fontId="19" fillId="0" borderId="17" xfId="0" applyNumberFormat="1" applyFont="1" applyBorder="1" applyAlignment="1">
      <alignment horizontal="center" vertical="center"/>
    </xf>
    <xf numFmtId="0" fontId="27" fillId="33" borderId="31" xfId="0" applyFont="1" applyFill="1" applyBorder="1" applyAlignment="1">
      <alignment horizontal="left" vertical="center" wrapText="1"/>
    </xf>
    <xf numFmtId="0" fontId="27" fillId="33" borderId="34" xfId="0" applyFont="1" applyFill="1" applyBorder="1" applyAlignment="1">
      <alignment horizontal="left" vertical="center" wrapText="1"/>
    </xf>
    <xf numFmtId="0" fontId="27" fillId="34" borderId="34" xfId="0" applyFont="1" applyFill="1" applyBorder="1" applyAlignment="1">
      <alignment vertical="center" wrapText="1"/>
    </xf>
    <xf numFmtId="0" fontId="19" fillId="33" borderId="25" xfId="0" applyFont="1" applyFill="1" applyBorder="1" applyAlignment="1">
      <alignment horizontal="center" vertical="center" wrapText="1"/>
    </xf>
    <xf numFmtId="9" fontId="19" fillId="33" borderId="39" xfId="0" applyNumberFormat="1" applyFont="1" applyFill="1" applyBorder="1" applyAlignment="1">
      <alignment horizontal="center" vertical="center"/>
    </xf>
    <xf numFmtId="0" fontId="19" fillId="33" borderId="38" xfId="0" applyFont="1" applyFill="1" applyBorder="1" applyAlignment="1">
      <alignment horizontal="left" vertical="center" wrapText="1"/>
    </xf>
    <xf numFmtId="0" fontId="20" fillId="34" borderId="38" xfId="0" applyFont="1" applyFill="1" applyBorder="1" applyAlignment="1">
      <alignment vertical="center" wrapText="1"/>
    </xf>
    <xf numFmtId="0" fontId="29" fillId="34" borderId="38" xfId="0" applyFont="1" applyFill="1" applyBorder="1" applyAlignment="1">
      <alignment horizontal="left" vertical="center" wrapText="1"/>
    </xf>
    <xf numFmtId="0" fontId="23" fillId="33" borderId="25" xfId="0" applyFont="1" applyFill="1" applyBorder="1" applyAlignment="1">
      <alignment horizontal="center" vertical="center" wrapText="1"/>
    </xf>
    <xf numFmtId="3" fontId="19" fillId="33" borderId="40" xfId="0" applyNumberFormat="1" applyFont="1" applyFill="1" applyBorder="1" applyAlignment="1">
      <alignment horizontal="center" vertical="center" wrapText="1"/>
    </xf>
    <xf numFmtId="164" fontId="19" fillId="33" borderId="39" xfId="0" applyNumberFormat="1" applyFont="1" applyFill="1" applyBorder="1" applyAlignment="1">
      <alignment horizontal="center" vertical="center"/>
    </xf>
    <xf numFmtId="0" fontId="22" fillId="0" borderId="38" xfId="0" applyFont="1" applyBorder="1" applyAlignment="1">
      <alignment horizontal="left" vertical="center" wrapText="1" indent="1"/>
    </xf>
    <xf numFmtId="3" fontId="19" fillId="0" borderId="39" xfId="0" applyNumberFormat="1" applyFont="1" applyBorder="1" applyAlignment="1">
      <alignment horizontal="center" vertical="center"/>
    </xf>
    <xf numFmtId="3" fontId="21" fillId="0" borderId="42" xfId="0" applyNumberFormat="1" applyFont="1" applyBorder="1" applyAlignment="1">
      <alignment horizontal="center" vertical="center"/>
    </xf>
    <xf numFmtId="0" fontId="22" fillId="0" borderId="44" xfId="0" applyFont="1" applyBorder="1" applyAlignment="1">
      <alignment horizontal="left" vertical="center" wrapText="1" indent="1"/>
    </xf>
    <xf numFmtId="3" fontId="19" fillId="0" borderId="45" xfId="0" applyNumberFormat="1" applyFont="1" applyBorder="1" applyAlignment="1">
      <alignment horizontal="center" vertical="center"/>
    </xf>
    <xf numFmtId="3" fontId="19" fillId="0" borderId="28" xfId="0" applyNumberFormat="1" applyFont="1" applyBorder="1" applyAlignment="1">
      <alignment horizontal="center" vertical="center"/>
    </xf>
    <xf numFmtId="3" fontId="19" fillId="0" borderId="39" xfId="0" applyNumberFormat="1" applyFont="1" applyFill="1" applyBorder="1" applyAlignment="1">
      <alignment horizontal="center" vertical="center"/>
    </xf>
    <xf numFmtId="0" fontId="30" fillId="0" borderId="46" xfId="0" applyFont="1" applyBorder="1" applyAlignment="1">
      <alignment horizontal="left" vertical="center" wrapText="1" indent="1"/>
    </xf>
    <xf numFmtId="3" fontId="21" fillId="0" borderId="39" xfId="0" applyNumberFormat="1" applyFont="1" applyBorder="1" applyAlignment="1">
      <alignment horizontal="center" vertical="center"/>
    </xf>
    <xf numFmtId="0" fontId="31" fillId="35" borderId="38" xfId="0" applyFont="1" applyFill="1" applyBorder="1" applyAlignment="1">
      <alignment vertical="center" wrapText="1"/>
    </xf>
    <xf numFmtId="3" fontId="23" fillId="35" borderId="39" xfId="0" applyNumberFormat="1" applyFont="1" applyFill="1" applyBorder="1" applyAlignment="1">
      <alignment horizontal="center" vertical="center"/>
    </xf>
    <xf numFmtId="0" fontId="19" fillId="34" borderId="38" xfId="0" applyFont="1" applyFill="1" applyBorder="1" applyAlignment="1">
      <alignment vertical="center" wrapText="1"/>
    </xf>
    <xf numFmtId="0" fontId="19" fillId="33" borderId="44" xfId="0" applyFont="1" applyFill="1" applyBorder="1" applyAlignment="1">
      <alignment horizontal="left" vertical="center" wrapText="1"/>
    </xf>
    <xf numFmtId="3" fontId="19" fillId="33" borderId="48" xfId="0" applyNumberFormat="1" applyFont="1" applyFill="1" applyBorder="1" applyAlignment="1">
      <alignment horizontal="center" vertical="center" wrapText="1"/>
    </xf>
    <xf numFmtId="3" fontId="19" fillId="33" borderId="49" xfId="0" applyNumberFormat="1" applyFont="1" applyFill="1" applyBorder="1" applyAlignment="1">
      <alignment horizontal="center" vertical="center" wrapText="1"/>
    </xf>
    <xf numFmtId="0" fontId="31" fillId="35" borderId="31" xfId="0" applyFont="1" applyFill="1" applyBorder="1" applyAlignment="1">
      <alignment vertical="center" wrapText="1"/>
    </xf>
    <xf numFmtId="3" fontId="23" fillId="35" borderId="51" xfId="0" applyNumberFormat="1" applyFont="1" applyFill="1" applyBorder="1" applyAlignment="1">
      <alignment horizontal="center" vertical="center"/>
    </xf>
    <xf numFmtId="3" fontId="23" fillId="35" borderId="52" xfId="0" applyNumberFormat="1" applyFont="1" applyFill="1" applyBorder="1" applyAlignment="1">
      <alignment horizontal="center" vertical="center"/>
    </xf>
    <xf numFmtId="3" fontId="21" fillId="0" borderId="45" xfId="0" applyNumberFormat="1" applyFont="1" applyBorder="1" applyAlignment="1">
      <alignment horizontal="center" vertical="center"/>
    </xf>
    <xf numFmtId="3" fontId="21" fillId="0" borderId="51" xfId="0" applyNumberFormat="1" applyFont="1" applyBorder="1" applyAlignment="1">
      <alignment horizontal="center" vertical="center"/>
    </xf>
    <xf numFmtId="3" fontId="19" fillId="0" borderId="51" xfId="0" applyNumberFormat="1" applyFont="1" applyBorder="1" applyAlignment="1">
      <alignment horizontal="center" vertical="center"/>
    </xf>
    <xf numFmtId="3" fontId="19" fillId="0" borderId="52" xfId="0" applyNumberFormat="1" applyFont="1" applyBorder="1" applyAlignment="1">
      <alignment horizontal="center" vertical="center"/>
    </xf>
    <xf numFmtId="0" fontId="31" fillId="0" borderId="46" xfId="0" applyFont="1" applyBorder="1" applyAlignment="1">
      <alignment horizontal="left" vertical="center" wrapText="1" indent="1"/>
    </xf>
    <xf numFmtId="3" fontId="19" fillId="33" borderId="39" xfId="0" applyNumberFormat="1" applyFont="1" applyFill="1" applyBorder="1" applyAlignment="1">
      <alignment horizontal="center" vertical="center"/>
    </xf>
    <xf numFmtId="0" fontId="22" fillId="0" borderId="46" xfId="0" applyFont="1" applyBorder="1" applyAlignment="1">
      <alignment horizontal="left" vertical="center" wrapText="1" indent="1"/>
    </xf>
    <xf numFmtId="3" fontId="19" fillId="0" borderId="25" xfId="0" applyNumberFormat="1" applyFont="1" applyBorder="1" applyAlignment="1">
      <alignment horizontal="center" vertical="center"/>
    </xf>
    <xf numFmtId="3" fontId="21" fillId="0" borderId="17" xfId="0" applyNumberFormat="1" applyFont="1" applyBorder="1" applyAlignment="1">
      <alignment horizontal="center" vertical="center"/>
    </xf>
    <xf numFmtId="0" fontId="22" fillId="0" borderId="31" xfId="0" applyFont="1" applyBorder="1" applyAlignment="1">
      <alignment horizontal="left" vertical="center" wrapText="1" indent="1"/>
    </xf>
    <xf numFmtId="3" fontId="21" fillId="0" borderId="54" xfId="0" applyNumberFormat="1" applyFont="1" applyBorder="1" applyAlignment="1">
      <alignment horizontal="center" vertical="center"/>
    </xf>
    <xf numFmtId="0" fontId="19" fillId="34" borderId="46" xfId="0" applyFont="1" applyFill="1" applyBorder="1" applyAlignment="1">
      <alignment vertical="center" wrapText="1"/>
    </xf>
    <xf numFmtId="0" fontId="19" fillId="33" borderId="56" xfId="0" applyFont="1" applyFill="1" applyBorder="1" applyAlignment="1">
      <alignment horizontal="left" vertical="center" wrapText="1"/>
    </xf>
    <xf numFmtId="3" fontId="19" fillId="0" borderId="61" xfId="0" applyNumberFormat="1" applyFont="1" applyBorder="1" applyAlignment="1">
      <alignment horizontal="center" vertical="center"/>
    </xf>
    <xf numFmtId="3" fontId="21" fillId="0" borderId="61" xfId="0" applyNumberFormat="1" applyFont="1" applyBorder="1" applyAlignment="1">
      <alignment horizontal="center" vertical="center"/>
    </xf>
    <xf numFmtId="0" fontId="23" fillId="33" borderId="62" xfId="0" applyFont="1" applyFill="1" applyBorder="1" applyAlignment="1">
      <alignment horizontal="center" vertical="center" wrapText="1"/>
    </xf>
    <xf numFmtId="0" fontId="23" fillId="33" borderId="45" xfId="0" applyFont="1" applyFill="1" applyBorder="1" applyAlignment="1">
      <alignment horizontal="center" vertical="center" wrapText="1"/>
    </xf>
    <xf numFmtId="3" fontId="19" fillId="33" borderId="19" xfId="0" applyNumberFormat="1" applyFont="1" applyFill="1" applyBorder="1" applyAlignment="1">
      <alignment horizontal="center" vertical="center" wrapText="1"/>
    </xf>
    <xf numFmtId="3" fontId="19" fillId="33" borderId="60" xfId="0" applyNumberFormat="1" applyFont="1" applyFill="1" applyBorder="1" applyAlignment="1">
      <alignment horizontal="center" vertical="center" wrapText="1"/>
    </xf>
    <xf numFmtId="3" fontId="19" fillId="0" borderId="42" xfId="0" applyNumberFormat="1" applyFont="1" applyBorder="1" applyAlignment="1">
      <alignment horizontal="center" vertical="center"/>
    </xf>
    <xf numFmtId="0" fontId="19" fillId="33" borderId="63" xfId="0" applyFont="1" applyFill="1" applyBorder="1" applyAlignment="1">
      <alignment horizontal="center" vertical="center" wrapText="1"/>
    </xf>
    <xf numFmtId="164" fontId="19" fillId="33" borderId="42" xfId="0" applyNumberFormat="1" applyFont="1" applyFill="1" applyBorder="1" applyAlignment="1">
      <alignment horizontal="center" vertical="center"/>
    </xf>
    <xf numFmtId="0" fontId="23" fillId="33" borderId="67" xfId="0" applyFont="1" applyFill="1" applyBorder="1" applyAlignment="1">
      <alignment horizontal="center" vertical="center" wrapText="1"/>
    </xf>
    <xf numFmtId="0" fontId="23" fillId="33" borderId="24" xfId="0" applyFont="1" applyFill="1" applyBorder="1" applyAlignment="1">
      <alignment horizontal="center" vertical="center" wrapText="1"/>
    </xf>
    <xf numFmtId="0" fontId="22" fillId="0" borderId="56" xfId="0" applyFont="1" applyBorder="1" applyAlignment="1">
      <alignment horizontal="left" vertical="center" wrapText="1" indent="1"/>
    </xf>
    <xf numFmtId="3" fontId="19" fillId="0" borderId="59" xfId="0" applyNumberFormat="1" applyFont="1" applyBorder="1" applyAlignment="1">
      <alignment horizontal="center" vertical="center"/>
    </xf>
    <xf numFmtId="0" fontId="22" fillId="0" borderId="53" xfId="0" applyFont="1" applyBorder="1" applyAlignment="1">
      <alignment horizontal="left" vertical="center" wrapText="1" indent="1"/>
    </xf>
    <xf numFmtId="3" fontId="19" fillId="0" borderId="54" xfId="0" applyNumberFormat="1" applyFont="1" applyBorder="1" applyAlignment="1">
      <alignment horizontal="center" vertical="center"/>
    </xf>
    <xf numFmtId="3" fontId="19" fillId="0" borderId="55" xfId="0" applyNumberFormat="1" applyFont="1" applyBorder="1" applyAlignment="1">
      <alignment horizontal="center" vertical="center"/>
    </xf>
    <xf numFmtId="0" fontId="20" fillId="0" borderId="46" xfId="0" applyFont="1" applyBorder="1" applyAlignment="1">
      <alignment horizontal="left" vertical="center" wrapText="1" indent="1"/>
    </xf>
    <xf numFmtId="3" fontId="23" fillId="0" borderId="39" xfId="0" applyNumberFormat="1" applyFont="1" applyBorder="1" applyAlignment="1">
      <alignment horizontal="center" vertical="center"/>
    </xf>
    <xf numFmtId="3" fontId="19" fillId="0" borderId="45" xfId="0" applyNumberFormat="1" applyFont="1" applyFill="1" applyBorder="1" applyAlignment="1">
      <alignment horizontal="center" vertical="center"/>
    </xf>
    <xf numFmtId="3" fontId="19" fillId="0" borderId="28" xfId="0" applyNumberFormat="1" applyFont="1" applyFill="1" applyBorder="1" applyAlignment="1">
      <alignment horizontal="center" vertical="center"/>
    </xf>
    <xf numFmtId="3" fontId="26" fillId="0" borderId="39" xfId="0" applyNumberFormat="1" applyFont="1" applyBorder="1" applyAlignment="1">
      <alignment horizontal="center" vertical="center"/>
    </xf>
    <xf numFmtId="0" fontId="19" fillId="33" borderId="46" xfId="0" applyFont="1" applyFill="1" applyBorder="1" applyAlignment="1">
      <alignment horizontal="left" vertical="center" wrapText="1"/>
    </xf>
    <xf numFmtId="0" fontId="19" fillId="33" borderId="31" xfId="0" applyFont="1" applyFill="1" applyBorder="1" applyAlignment="1">
      <alignment horizontal="left" vertical="center" wrapText="1"/>
    </xf>
    <xf numFmtId="0" fontId="23" fillId="33" borderId="73" xfId="0" applyFont="1" applyFill="1" applyBorder="1" applyAlignment="1">
      <alignment horizontal="center" vertical="center" wrapText="1"/>
    </xf>
    <xf numFmtId="0" fontId="23" fillId="33" borderId="28" xfId="0" applyFont="1" applyFill="1" applyBorder="1" applyAlignment="1">
      <alignment horizontal="center" vertical="center" wrapText="1"/>
    </xf>
    <xf numFmtId="3" fontId="21" fillId="0" borderId="45" xfId="0" applyNumberFormat="1" applyFont="1" applyFill="1" applyBorder="1" applyAlignment="1">
      <alignment horizontal="center" vertical="center"/>
    </xf>
    <xf numFmtId="0" fontId="29" fillId="34" borderId="44" xfId="0" applyFont="1" applyFill="1" applyBorder="1" applyAlignment="1">
      <alignment horizontal="left" vertical="center" wrapText="1"/>
    </xf>
    <xf numFmtId="0" fontId="0" fillId="0" borderId="0" xfId="0" applyBorder="1" applyAlignment="1"/>
    <xf numFmtId="164" fontId="19" fillId="33" borderId="17" xfId="0" applyNumberFormat="1" applyFont="1" applyFill="1" applyBorder="1" applyAlignment="1">
      <alignment horizontal="center" vertical="center"/>
    </xf>
    <xf numFmtId="164" fontId="19" fillId="33" borderId="25" xfId="0" applyNumberFormat="1" applyFont="1" applyFill="1" applyBorder="1" applyAlignment="1">
      <alignment horizontal="center" vertical="center"/>
    </xf>
    <xf numFmtId="0" fontId="19" fillId="33" borderId="32" xfId="0" applyFont="1" applyFill="1" applyBorder="1" applyAlignment="1">
      <alignment horizontal="center" vertical="center" wrapText="1"/>
    </xf>
    <xf numFmtId="164" fontId="19" fillId="33" borderId="51" xfId="0" applyNumberFormat="1" applyFont="1" applyFill="1" applyBorder="1" applyAlignment="1">
      <alignment horizontal="center" vertical="center"/>
    </xf>
    <xf numFmtId="164" fontId="19" fillId="33" borderId="52" xfId="0" applyNumberFormat="1" applyFont="1" applyFill="1" applyBorder="1" applyAlignment="1">
      <alignment horizontal="center" vertical="center"/>
    </xf>
    <xf numFmtId="3" fontId="19" fillId="33" borderId="74" xfId="0" applyNumberFormat="1" applyFont="1" applyFill="1" applyBorder="1" applyAlignment="1">
      <alignment horizontal="center" vertical="center" wrapText="1"/>
    </xf>
    <xf numFmtId="0" fontId="20" fillId="34" borderId="41" xfId="0" applyFont="1" applyFill="1" applyBorder="1" applyAlignment="1">
      <alignment vertical="center" wrapText="1"/>
    </xf>
    <xf numFmtId="0" fontId="22" fillId="0" borderId="41" xfId="0" applyFont="1" applyBorder="1" applyAlignment="1">
      <alignment horizontal="left" vertical="center" wrapText="1" indent="1"/>
    </xf>
    <xf numFmtId="3" fontId="19" fillId="0" borderId="43" xfId="0" applyNumberFormat="1" applyFont="1" applyBorder="1" applyAlignment="1">
      <alignment horizontal="center" vertical="center"/>
    </xf>
    <xf numFmtId="9" fontId="19" fillId="33" borderId="45" xfId="0" applyNumberFormat="1" applyFont="1" applyFill="1" applyBorder="1" applyAlignment="1">
      <alignment horizontal="center" vertical="center"/>
    </xf>
    <xf numFmtId="9" fontId="19" fillId="33" borderId="28" xfId="0" applyNumberFormat="1" applyFont="1" applyFill="1" applyBorder="1" applyAlignment="1">
      <alignment horizontal="center" vertical="center"/>
    </xf>
    <xf numFmtId="0" fontId="19" fillId="33" borderId="41" xfId="0" applyFont="1" applyFill="1" applyBorder="1" applyAlignment="1">
      <alignment horizontal="left" vertical="center" wrapText="1"/>
    </xf>
    <xf numFmtId="164" fontId="19" fillId="33" borderId="43" xfId="0" applyNumberFormat="1" applyFont="1" applyFill="1" applyBorder="1" applyAlignment="1">
      <alignment horizontal="center" vertical="center"/>
    </xf>
    <xf numFmtId="0" fontId="20" fillId="0" borderId="66" xfId="0" applyFont="1" applyBorder="1" applyAlignment="1">
      <alignment horizontal="left" vertical="center" wrapText="1" indent="1"/>
    </xf>
    <xf numFmtId="3" fontId="26" fillId="0" borderId="51" xfId="0" applyNumberFormat="1" applyFont="1" applyBorder="1" applyAlignment="1">
      <alignment horizontal="center" vertical="center"/>
    </xf>
    <xf numFmtId="3" fontId="26" fillId="0" borderId="52" xfId="0" applyNumberFormat="1" applyFont="1" applyBorder="1" applyAlignment="1">
      <alignment horizontal="center" vertical="center"/>
    </xf>
    <xf numFmtId="0" fontId="19" fillId="34" borderId="38" xfId="0" applyFont="1" applyFill="1" applyBorder="1" applyAlignment="1">
      <alignment horizontal="left" vertical="center" wrapText="1"/>
    </xf>
    <xf numFmtId="3" fontId="19" fillId="33" borderId="32" xfId="0" applyNumberFormat="1" applyFont="1" applyFill="1" applyBorder="1" applyAlignment="1">
      <alignment horizontal="center" vertical="center" wrapText="1"/>
    </xf>
    <xf numFmtId="3" fontId="19" fillId="33" borderId="33" xfId="0" applyNumberFormat="1" applyFont="1" applyFill="1" applyBorder="1" applyAlignment="1">
      <alignment horizontal="center" vertical="center" wrapText="1"/>
    </xf>
    <xf numFmtId="0" fontId="31" fillId="36" borderId="38" xfId="0" applyFont="1" applyFill="1" applyBorder="1" applyAlignment="1">
      <alignment vertical="center" wrapText="1"/>
    </xf>
    <xf numFmtId="3" fontId="23" fillId="36" borderId="39" xfId="0" applyNumberFormat="1" applyFont="1" applyFill="1" applyBorder="1" applyAlignment="1">
      <alignment horizontal="center" vertical="center"/>
    </xf>
    <xf numFmtId="0" fontId="25" fillId="33" borderId="38" xfId="0" applyFont="1" applyFill="1" applyBorder="1" applyAlignment="1">
      <alignment vertical="center" wrapText="1"/>
    </xf>
    <xf numFmtId="164" fontId="26" fillId="0" borderId="39" xfId="0" applyNumberFormat="1" applyFont="1" applyBorder="1" applyAlignment="1">
      <alignment horizontal="center" vertical="center"/>
    </xf>
    <xf numFmtId="0" fontId="20" fillId="0" borderId="38" xfId="0" applyFont="1" applyBorder="1" applyAlignment="1">
      <alignment horizontal="left" vertical="center" wrapText="1" indent="1"/>
    </xf>
    <xf numFmtId="0" fontId="20" fillId="0" borderId="44" xfId="0" applyFont="1" applyBorder="1" applyAlignment="1">
      <alignment horizontal="left" vertical="center" wrapText="1" indent="1"/>
    </xf>
    <xf numFmtId="0" fontId="19" fillId="33" borderId="19" xfId="0" applyFont="1" applyFill="1" applyBorder="1" applyAlignment="1">
      <alignment horizontal="center" vertical="center" wrapText="1"/>
    </xf>
    <xf numFmtId="0" fontId="0" fillId="0" borderId="79" xfId="0" applyBorder="1"/>
    <xf numFmtId="0" fontId="0" fillId="0" borderId="80" xfId="0" applyBorder="1"/>
    <xf numFmtId="49" fontId="18" fillId="33" borderId="82" xfId="0" applyNumberFormat="1" applyFont="1" applyFill="1" applyBorder="1" applyAlignment="1">
      <alignment horizontal="center" vertical="center" wrapText="1"/>
    </xf>
    <xf numFmtId="0" fontId="33" fillId="35" borderId="86" xfId="0" applyFont="1" applyFill="1" applyBorder="1" applyAlignment="1">
      <alignment horizontal="center" vertical="center" wrapText="1"/>
    </xf>
    <xf numFmtId="49" fontId="18" fillId="33" borderId="83" xfId="0" applyNumberFormat="1" applyFont="1" applyFill="1" applyBorder="1" applyAlignment="1">
      <alignment horizontal="center" vertical="center" wrapText="1"/>
    </xf>
    <xf numFmtId="49" fontId="18" fillId="33" borderId="87" xfId="0" applyNumberFormat="1" applyFont="1" applyFill="1" applyBorder="1" applyAlignment="1">
      <alignment horizontal="center" vertical="center" wrapText="1"/>
    </xf>
    <xf numFmtId="0" fontId="33" fillId="35" borderId="84" xfId="0" applyFont="1" applyFill="1" applyBorder="1" applyAlignment="1">
      <alignment horizontal="left" vertical="center" wrapText="1"/>
    </xf>
    <xf numFmtId="0" fontId="33" fillId="33" borderId="84" xfId="0" applyFont="1" applyFill="1" applyBorder="1" applyAlignment="1">
      <alignment horizontal="left" vertical="center" wrapText="1"/>
    </xf>
    <xf numFmtId="0" fontId="33" fillId="33" borderId="88" xfId="0" applyFont="1" applyFill="1" applyBorder="1" applyAlignment="1">
      <alignment horizontal="left" vertical="center" wrapText="1"/>
    </xf>
    <xf numFmtId="0" fontId="33" fillId="33" borderId="85" xfId="0" applyFont="1" applyFill="1" applyBorder="1" applyAlignment="1">
      <alignment horizontal="left" vertical="center" wrapText="1"/>
    </xf>
    <xf numFmtId="0" fontId="33" fillId="33" borderId="89" xfId="0" applyFont="1" applyFill="1" applyBorder="1" applyAlignment="1">
      <alignment horizontal="left" vertical="center" wrapText="1"/>
    </xf>
    <xf numFmtId="0" fontId="19" fillId="33" borderId="38" xfId="0" applyFont="1" applyFill="1" applyBorder="1" applyAlignment="1">
      <alignment vertical="center" wrapText="1"/>
    </xf>
    <xf numFmtId="0" fontId="23" fillId="33" borderId="39" xfId="0"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19" fillId="33" borderId="16" xfId="0" applyFont="1" applyFill="1" applyBorder="1" applyAlignment="1">
      <alignment horizontal="center" vertical="center" wrapText="1"/>
    </xf>
    <xf numFmtId="0" fontId="19" fillId="33" borderId="39" xfId="0" applyFont="1" applyFill="1" applyBorder="1" applyAlignment="1">
      <alignment horizontal="center" vertical="center" wrapText="1"/>
    </xf>
    <xf numFmtId="0" fontId="16" fillId="0" borderId="0" xfId="0" applyFont="1" applyAlignment="1">
      <alignment horizontal="center"/>
    </xf>
    <xf numFmtId="3" fontId="19" fillId="0" borderId="16" xfId="0" applyNumberFormat="1" applyFont="1" applyFill="1" applyBorder="1" applyAlignment="1">
      <alignment horizontal="center" vertical="center" wrapText="1"/>
    </xf>
    <xf numFmtId="3" fontId="19" fillId="0" borderId="40" xfId="0" applyNumberFormat="1" applyFont="1" applyFill="1" applyBorder="1" applyAlignment="1">
      <alignment horizontal="center" vertical="center" wrapText="1"/>
    </xf>
    <xf numFmtId="0" fontId="19" fillId="33" borderId="16" xfId="0"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16" fillId="0" borderId="0" xfId="0" applyFont="1" applyAlignment="1">
      <alignment horizontal="center"/>
    </xf>
    <xf numFmtId="3" fontId="22" fillId="0" borderId="15" xfId="0" applyNumberFormat="1" applyFont="1" applyBorder="1" applyAlignment="1">
      <alignment horizontal="center" vertical="center"/>
    </xf>
    <xf numFmtId="0" fontId="20" fillId="0" borderId="16" xfId="0" applyFont="1" applyBorder="1" applyAlignment="1">
      <alignment horizontal="left" vertical="center" wrapText="1" indent="1"/>
    </xf>
    <xf numFmtId="3" fontId="20" fillId="35" borderId="15" xfId="0" applyNumberFormat="1" applyFont="1" applyFill="1" applyBorder="1" applyAlignment="1">
      <alignment horizontal="center" vertical="center"/>
    </xf>
    <xf numFmtId="0" fontId="31" fillId="35" borderId="16" xfId="0" applyFont="1" applyFill="1" applyBorder="1" applyAlignment="1">
      <alignment vertical="center" wrapText="1"/>
    </xf>
    <xf numFmtId="164" fontId="38" fillId="0" borderId="15" xfId="0" applyNumberFormat="1" applyFont="1" applyBorder="1" applyAlignment="1">
      <alignment horizontal="center" vertical="center"/>
    </xf>
    <xf numFmtId="3" fontId="38" fillId="0" borderId="15" xfId="0" applyNumberFormat="1" applyFont="1" applyBorder="1" applyAlignment="1">
      <alignment horizontal="center" vertical="center"/>
    </xf>
    <xf numFmtId="0" fontId="38" fillId="0" borderId="16" xfId="0" applyFont="1" applyBorder="1" applyAlignment="1">
      <alignment horizontal="left" vertical="center" wrapText="1" indent="1"/>
    </xf>
    <xf numFmtId="164" fontId="25" fillId="0" borderId="15" xfId="0" applyNumberFormat="1" applyFont="1" applyBorder="1" applyAlignment="1">
      <alignment horizontal="center" vertical="center"/>
    </xf>
    <xf numFmtId="3" fontId="25" fillId="33" borderId="15" xfId="0" applyNumberFormat="1" applyFont="1" applyFill="1" applyBorder="1" applyAlignment="1">
      <alignment horizontal="center" vertical="center"/>
    </xf>
    <xf numFmtId="0" fontId="25" fillId="33" borderId="16" xfId="0" applyFont="1" applyFill="1" applyBorder="1" applyAlignment="1">
      <alignment vertical="center" wrapText="1"/>
    </xf>
    <xf numFmtId="3" fontId="20" fillId="34" borderId="15" xfId="0" applyNumberFormat="1" applyFont="1" applyFill="1" applyBorder="1" applyAlignment="1">
      <alignment horizontal="center" vertical="center"/>
    </xf>
    <xf numFmtId="0" fontId="20" fillId="34" borderId="16" xfId="0" applyFont="1" applyFill="1" applyBorder="1" applyAlignment="1">
      <alignment vertical="center" wrapText="1"/>
    </xf>
    <xf numFmtId="3" fontId="20" fillId="36" borderId="15" xfId="0" applyNumberFormat="1" applyFont="1" applyFill="1" applyBorder="1" applyAlignment="1">
      <alignment horizontal="center" vertical="center"/>
    </xf>
    <xf numFmtId="0" fontId="31" fillId="36" borderId="16" xfId="0" applyFont="1" applyFill="1" applyBorder="1" applyAlignment="1">
      <alignment vertical="center" wrapText="1"/>
    </xf>
    <xf numFmtId="0" fontId="22" fillId="33" borderId="92" xfId="0" applyFont="1" applyFill="1" applyBorder="1" applyAlignment="1">
      <alignment vertical="center"/>
    </xf>
    <xf numFmtId="0" fontId="22" fillId="33" borderId="12" xfId="0" applyFont="1" applyFill="1" applyBorder="1" applyAlignment="1">
      <alignment vertical="center"/>
    </xf>
    <xf numFmtId="0" fontId="22" fillId="33" borderId="21" xfId="0" applyFont="1" applyFill="1" applyBorder="1" applyAlignment="1">
      <alignment vertical="center"/>
    </xf>
    <xf numFmtId="0" fontId="22" fillId="33" borderId="18" xfId="0" applyFont="1" applyFill="1" applyBorder="1" applyAlignment="1">
      <alignment vertical="center" wrapText="1"/>
    </xf>
    <xf numFmtId="0" fontId="30" fillId="0" borderId="19" xfId="0" applyFont="1" applyBorder="1" applyAlignment="1">
      <alignment horizontal="left" vertical="center" wrapText="1" indent="1"/>
    </xf>
    <xf numFmtId="0" fontId="20" fillId="33" borderId="15" xfId="0" applyFont="1" applyFill="1" applyBorder="1" applyAlignment="1">
      <alignment horizontal="center" vertical="center" wrapText="1"/>
    </xf>
    <xf numFmtId="0" fontId="22" fillId="33" borderId="16" xfId="0" applyFont="1" applyFill="1" applyBorder="1" applyAlignment="1">
      <alignment vertical="center" wrapText="1"/>
    </xf>
    <xf numFmtId="0" fontId="20" fillId="33" borderId="17" xfId="0" applyFont="1" applyFill="1" applyBorder="1" applyAlignment="1">
      <alignment horizontal="center" vertical="center" wrapText="1"/>
    </xf>
    <xf numFmtId="164" fontId="22" fillId="33" borderId="15" xfId="0" applyNumberFormat="1" applyFont="1" applyFill="1" applyBorder="1" applyAlignment="1">
      <alignment horizontal="center" vertical="center"/>
    </xf>
    <xf numFmtId="0" fontId="22" fillId="33" borderId="16" xfId="0" applyFont="1" applyFill="1" applyBorder="1" applyAlignment="1">
      <alignment horizontal="center" vertical="center" wrapText="1"/>
    </xf>
    <xf numFmtId="0" fontId="22" fillId="33" borderId="16" xfId="0" applyFont="1" applyFill="1" applyBorder="1" applyAlignment="1">
      <alignment horizontal="left" vertical="center" wrapText="1"/>
    </xf>
    <xf numFmtId="3" fontId="22" fillId="33" borderId="16" xfId="0" applyNumberFormat="1" applyFont="1" applyFill="1" applyBorder="1" applyAlignment="1">
      <alignment horizontal="center" vertical="center" wrapText="1"/>
    </xf>
    <xf numFmtId="0" fontId="22" fillId="33" borderId="14" xfId="0" applyFont="1" applyFill="1" applyBorder="1" applyAlignment="1">
      <alignment vertical="center"/>
    </xf>
    <xf numFmtId="0" fontId="22" fillId="33" borderId="11" xfId="0" applyFont="1" applyFill="1" applyBorder="1" applyAlignment="1">
      <alignment vertical="center"/>
    </xf>
    <xf numFmtId="0" fontId="22" fillId="33" borderId="10" xfId="0" applyFont="1" applyFill="1" applyBorder="1" applyAlignment="1">
      <alignment vertical="center"/>
    </xf>
    <xf numFmtId="0" fontId="22" fillId="33" borderId="14" xfId="0" applyFont="1" applyFill="1" applyBorder="1" applyAlignment="1">
      <alignment vertical="center" wrapText="1"/>
    </xf>
    <xf numFmtId="0" fontId="22" fillId="33" borderId="11" xfId="0" applyFont="1" applyFill="1" applyBorder="1" applyAlignment="1">
      <alignment vertical="center" wrapText="1"/>
    </xf>
    <xf numFmtId="0" fontId="22" fillId="33" borderId="10" xfId="0" applyFont="1" applyFill="1" applyBorder="1" applyAlignment="1">
      <alignment vertical="center" wrapText="1"/>
    </xf>
    <xf numFmtId="0" fontId="22" fillId="34" borderId="14" xfId="0" applyFont="1" applyFill="1" applyBorder="1" applyAlignment="1">
      <alignment vertical="center"/>
    </xf>
    <xf numFmtId="0" fontId="22" fillId="34" borderId="11" xfId="0" applyFont="1" applyFill="1" applyBorder="1" applyAlignment="1">
      <alignment vertical="center"/>
    </xf>
    <xf numFmtId="0" fontId="22" fillId="34" borderId="10" xfId="0" applyFont="1" applyFill="1" applyBorder="1" applyAlignment="1">
      <alignment vertical="center"/>
    </xf>
    <xf numFmtId="0" fontId="31" fillId="34" borderId="16" xfId="0" applyFont="1" applyFill="1" applyBorder="1" applyAlignment="1">
      <alignment horizontal="left" vertical="center" wrapText="1"/>
    </xf>
    <xf numFmtId="9" fontId="22" fillId="34" borderId="14" xfId="0" applyNumberFormat="1" applyFont="1" applyFill="1" applyBorder="1" applyAlignment="1">
      <alignment vertical="center"/>
    </xf>
    <xf numFmtId="9" fontId="22" fillId="34" borderId="11" xfId="0" applyNumberFormat="1" applyFont="1" applyFill="1" applyBorder="1" applyAlignment="1">
      <alignment vertical="center"/>
    </xf>
    <xf numFmtId="9" fontId="22" fillId="34" borderId="10" xfId="0" applyNumberFormat="1" applyFont="1" applyFill="1" applyBorder="1" applyAlignment="1">
      <alignment vertical="center"/>
    </xf>
    <xf numFmtId="0" fontId="22" fillId="34" borderId="16" xfId="0" applyFont="1" applyFill="1" applyBorder="1" applyAlignment="1">
      <alignment horizontal="left" vertical="center" wrapText="1"/>
    </xf>
    <xf numFmtId="3" fontId="20" fillId="37" borderId="15" xfId="0" applyNumberFormat="1" applyFont="1" applyFill="1" applyBorder="1" applyAlignment="1">
      <alignment horizontal="center" vertical="center"/>
    </xf>
    <xf numFmtId="0" fontId="31" fillId="37" borderId="16" xfId="0" applyFont="1" applyFill="1" applyBorder="1" applyAlignment="1">
      <alignment vertical="center" wrapText="1"/>
    </xf>
    <xf numFmtId="0" fontId="31" fillId="0" borderId="19" xfId="0" applyFont="1" applyBorder="1" applyAlignment="1">
      <alignment horizontal="left" vertical="center" wrapText="1" indent="1"/>
    </xf>
    <xf numFmtId="3" fontId="22" fillId="0" borderId="93" xfId="0" applyNumberFormat="1" applyFont="1" applyBorder="1" applyAlignment="1">
      <alignment horizontal="center" vertical="center"/>
    </xf>
    <xf numFmtId="3" fontId="38" fillId="0" borderId="93" xfId="0" applyNumberFormat="1" applyFont="1" applyBorder="1" applyAlignment="1">
      <alignment horizontal="center" vertical="center"/>
    </xf>
    <xf numFmtId="0" fontId="22" fillId="0" borderId="94" xfId="0" applyFont="1" applyBorder="1" applyAlignment="1">
      <alignment horizontal="left" vertical="center" wrapText="1" indent="1"/>
    </xf>
    <xf numFmtId="3" fontId="22" fillId="0" borderId="17" xfId="0" applyNumberFormat="1" applyFont="1" applyBorder="1" applyAlignment="1">
      <alignment horizontal="center" vertical="center"/>
    </xf>
    <xf numFmtId="3" fontId="38" fillId="0" borderId="17" xfId="0" applyNumberFormat="1" applyFont="1" applyBorder="1" applyAlignment="1">
      <alignment horizontal="center" vertical="center"/>
    </xf>
    <xf numFmtId="0" fontId="22" fillId="0" borderId="19" xfId="0" applyFont="1" applyBorder="1" applyAlignment="1">
      <alignment horizontal="left" vertical="center" wrapText="1" indent="1"/>
    </xf>
    <xf numFmtId="3" fontId="38" fillId="0" borderId="95" xfId="0" applyNumberFormat="1" applyFont="1" applyBorder="1" applyAlignment="1">
      <alignment horizontal="center" vertical="center"/>
    </xf>
    <xf numFmtId="0" fontId="22" fillId="0" borderId="96" xfId="0" applyFont="1" applyBorder="1" applyAlignment="1">
      <alignment horizontal="left" vertical="center" wrapText="1" indent="1"/>
    </xf>
    <xf numFmtId="0" fontId="38" fillId="33" borderId="15" xfId="0" applyFont="1" applyFill="1" applyBorder="1" applyAlignment="1">
      <alignment horizontal="center" vertical="center" wrapText="1"/>
    </xf>
    <xf numFmtId="3" fontId="22" fillId="33" borderId="15" xfId="0" applyNumberFormat="1" applyFont="1" applyFill="1" applyBorder="1" applyAlignment="1">
      <alignment horizontal="center" vertical="center"/>
    </xf>
    <xf numFmtId="0" fontId="22" fillId="33" borderId="18" xfId="0" applyFont="1" applyFill="1" applyBorder="1" applyAlignment="1">
      <alignment horizontal="center" vertical="center" wrapText="1"/>
    </xf>
    <xf numFmtId="0" fontId="22" fillId="33" borderId="15" xfId="0" applyFont="1" applyFill="1" applyBorder="1" applyAlignment="1">
      <alignment horizontal="right" vertical="center"/>
    </xf>
    <xf numFmtId="0" fontId="20" fillId="36" borderId="16" xfId="0" applyFont="1" applyFill="1" applyBorder="1" applyAlignment="1">
      <alignment vertical="center" wrapText="1"/>
    </xf>
    <xf numFmtId="164" fontId="22" fillId="33" borderId="93" xfId="0" applyNumberFormat="1" applyFont="1" applyFill="1" applyBorder="1" applyAlignment="1">
      <alignment horizontal="center" vertical="center"/>
    </xf>
    <xf numFmtId="0" fontId="22" fillId="33" borderId="94" xfId="0" applyFont="1" applyFill="1" applyBorder="1" applyAlignment="1">
      <alignment horizontal="center" vertical="center" wrapText="1"/>
    </xf>
    <xf numFmtId="0" fontId="22" fillId="33" borderId="94" xfId="0" applyFont="1" applyFill="1" applyBorder="1" applyAlignment="1">
      <alignment horizontal="left" vertical="center" wrapText="1"/>
    </xf>
    <xf numFmtId="164" fontId="22" fillId="33" borderId="95" xfId="0" applyNumberFormat="1" applyFont="1" applyFill="1" applyBorder="1" applyAlignment="1">
      <alignment horizontal="center" vertical="center"/>
    </xf>
    <xf numFmtId="0" fontId="22" fillId="33" borderId="96" xfId="0" applyFont="1" applyFill="1" applyBorder="1" applyAlignment="1">
      <alignment horizontal="center" vertical="center" wrapText="1"/>
    </xf>
    <xf numFmtId="0" fontId="22" fillId="33" borderId="96" xfId="0" applyFont="1" applyFill="1" applyBorder="1" applyAlignment="1">
      <alignment horizontal="left" vertical="center" wrapText="1"/>
    </xf>
    <xf numFmtId="9" fontId="22" fillId="33" borderId="15" xfId="0" applyNumberFormat="1" applyFont="1" applyFill="1" applyBorder="1" applyAlignment="1">
      <alignment horizontal="center" vertical="center"/>
    </xf>
    <xf numFmtId="3" fontId="22" fillId="33" borderId="94" xfId="0" applyNumberFormat="1" applyFont="1" applyFill="1" applyBorder="1" applyAlignment="1">
      <alignment horizontal="center" vertical="center" wrapText="1"/>
    </xf>
    <xf numFmtId="0" fontId="20" fillId="33" borderId="97" xfId="0" applyFont="1" applyFill="1" applyBorder="1" applyAlignment="1">
      <alignment horizontal="center" vertical="center" wrapText="1"/>
    </xf>
    <xf numFmtId="0" fontId="20" fillId="33" borderId="92" xfId="0" applyFont="1" applyFill="1" applyBorder="1" applyAlignment="1">
      <alignment horizontal="center" vertical="center" wrapText="1"/>
    </xf>
    <xf numFmtId="3" fontId="38" fillId="33" borderId="15" xfId="0" applyNumberFormat="1" applyFont="1" applyFill="1" applyBorder="1" applyAlignment="1">
      <alignment horizontal="center" vertical="center" wrapText="1"/>
    </xf>
    <xf numFmtId="0" fontId="22" fillId="33" borderId="93" xfId="0" applyFont="1" applyFill="1" applyBorder="1" applyAlignment="1">
      <alignment horizontal="center" vertical="center" wrapText="1"/>
    </xf>
    <xf numFmtId="0" fontId="38" fillId="33" borderId="93" xfId="0" applyFont="1" applyFill="1" applyBorder="1" applyAlignment="1">
      <alignment horizontal="center" vertical="center" wrapText="1"/>
    </xf>
    <xf numFmtId="0" fontId="39" fillId="33" borderId="16" xfId="0" applyFont="1" applyFill="1" applyBorder="1" applyAlignment="1">
      <alignment horizontal="left" vertical="center" wrapText="1"/>
    </xf>
    <xf numFmtId="0" fontId="31" fillId="33" borderId="16" xfId="0" applyFont="1" applyFill="1" applyBorder="1" applyAlignment="1">
      <alignment horizontal="left" vertical="center" wrapText="1"/>
    </xf>
    <xf numFmtId="3" fontId="39" fillId="33" borderId="96" xfId="0" applyNumberFormat="1" applyFont="1" applyFill="1" applyBorder="1" applyAlignment="1">
      <alignment horizontal="center" vertical="center" wrapText="1"/>
    </xf>
    <xf numFmtId="3" fontId="22" fillId="33" borderId="96" xfId="0" applyNumberFormat="1" applyFont="1" applyFill="1" applyBorder="1" applyAlignment="1">
      <alignment horizontal="center" vertical="center" wrapText="1"/>
    </xf>
    <xf numFmtId="3" fontId="20" fillId="33" borderId="15" xfId="0" applyNumberFormat="1" applyFont="1" applyFill="1" applyBorder="1" applyAlignment="1">
      <alignment horizontal="center" vertical="center"/>
    </xf>
    <xf numFmtId="0" fontId="31" fillId="33" borderId="16" xfId="0" applyFont="1" applyFill="1" applyBorder="1" applyAlignment="1">
      <alignment vertical="center" wrapText="1"/>
    </xf>
    <xf numFmtId="3" fontId="39" fillId="33" borderId="16" xfId="0" applyNumberFormat="1" applyFont="1" applyFill="1" applyBorder="1" applyAlignment="1">
      <alignment horizontal="center" vertical="center" wrapText="1"/>
    </xf>
    <xf numFmtId="0" fontId="22" fillId="33" borderId="15" xfId="0" applyFont="1" applyFill="1" applyBorder="1" applyAlignment="1">
      <alignment horizontal="center" vertical="center" wrapText="1"/>
    </xf>
    <xf numFmtId="0" fontId="0" fillId="0" borderId="0" xfId="0" applyBorder="1"/>
    <xf numFmtId="3" fontId="19" fillId="33" borderId="0" xfId="0" applyNumberFormat="1" applyFont="1" applyFill="1" applyBorder="1" applyAlignment="1">
      <alignment horizontal="center" vertical="center" wrapText="1"/>
    </xf>
    <xf numFmtId="0" fontId="0" fillId="33" borderId="0" xfId="0" applyFill="1"/>
    <xf numFmtId="0" fontId="20" fillId="33" borderId="62" xfId="0" applyFont="1" applyFill="1" applyBorder="1" applyAlignment="1">
      <alignment horizontal="center" vertical="center" wrapText="1"/>
    </xf>
    <xf numFmtId="0" fontId="20" fillId="33" borderId="103" xfId="0" applyFont="1" applyFill="1" applyBorder="1" applyAlignment="1">
      <alignment horizontal="center" vertical="center" wrapText="1"/>
    </xf>
    <xf numFmtId="0" fontId="31" fillId="34" borderId="16" xfId="0" applyFont="1" applyFill="1" applyBorder="1" applyAlignment="1">
      <alignment vertical="center" wrapText="1"/>
    </xf>
    <xf numFmtId="3" fontId="20" fillId="35" borderId="93" xfId="0" applyNumberFormat="1" applyFont="1" applyFill="1" applyBorder="1" applyAlignment="1">
      <alignment horizontal="center" vertical="center"/>
    </xf>
    <xf numFmtId="0" fontId="31" fillId="35" borderId="94" xfId="0" applyFont="1" applyFill="1" applyBorder="1" applyAlignment="1">
      <alignment vertical="center" wrapText="1"/>
    </xf>
    <xf numFmtId="0" fontId="31" fillId="0" borderId="96" xfId="0" applyFont="1" applyBorder="1" applyAlignment="1">
      <alignment horizontal="left" vertical="center" wrapText="1" indent="1"/>
    </xf>
    <xf numFmtId="0" fontId="40" fillId="0" borderId="0" xfId="0" applyFont="1" applyAlignment="1">
      <alignment wrapText="1"/>
    </xf>
    <xf numFmtId="0" fontId="41" fillId="0" borderId="0" xfId="0" applyFont="1" applyAlignment="1">
      <alignment wrapText="1"/>
    </xf>
    <xf numFmtId="3" fontId="22" fillId="0" borderId="95" xfId="0" applyNumberFormat="1" applyFont="1" applyBorder="1" applyAlignment="1">
      <alignment horizontal="center" vertical="center"/>
    </xf>
    <xf numFmtId="3" fontId="38" fillId="33" borderId="16" xfId="0" applyNumberFormat="1" applyFont="1" applyFill="1" applyBorder="1" applyAlignment="1">
      <alignment horizontal="center" vertical="center" wrapText="1"/>
    </xf>
    <xf numFmtId="3" fontId="42" fillId="33" borderId="16" xfId="0" applyNumberFormat="1" applyFont="1" applyFill="1" applyBorder="1" applyAlignment="1">
      <alignment horizontal="center" vertical="center" wrapText="1"/>
    </xf>
    <xf numFmtId="9" fontId="19" fillId="33" borderId="0" xfId="0" applyNumberFormat="1" applyFont="1" applyFill="1" applyBorder="1" applyAlignment="1">
      <alignment horizontal="center" vertical="center"/>
    </xf>
    <xf numFmtId="9" fontId="18" fillId="33" borderId="0" xfId="0" applyNumberFormat="1" applyFont="1" applyFill="1" applyBorder="1" applyAlignment="1">
      <alignment horizontal="center" vertical="center" wrapText="1"/>
    </xf>
    <xf numFmtId="0" fontId="22" fillId="33" borderId="17" xfId="0" applyFont="1" applyFill="1" applyBorder="1" applyAlignment="1">
      <alignment horizontal="center" vertical="center" wrapText="1"/>
    </xf>
    <xf numFmtId="0" fontId="27" fillId="34" borderId="104" xfId="0" applyFont="1" applyFill="1" applyBorder="1" applyAlignment="1">
      <alignment vertical="center" wrapText="1"/>
    </xf>
    <xf numFmtId="0" fontId="27" fillId="33" borderId="104" xfId="0" applyFont="1" applyFill="1" applyBorder="1" applyAlignment="1">
      <alignment horizontal="left" vertical="center" wrapText="1"/>
    </xf>
    <xf numFmtId="164" fontId="21" fillId="0" borderId="15" xfId="0" applyNumberFormat="1" applyFont="1" applyBorder="1" applyAlignment="1">
      <alignment horizontal="center" vertical="center"/>
    </xf>
    <xf numFmtId="164" fontId="21" fillId="0" borderId="105" xfId="0" applyNumberFormat="1" applyFont="1" applyBorder="1" applyAlignment="1">
      <alignment horizontal="center" vertical="center"/>
    </xf>
    <xf numFmtId="3" fontId="21" fillId="0" borderId="105" xfId="0" applyNumberFormat="1" applyFont="1" applyBorder="1" applyAlignment="1">
      <alignment horizontal="center" vertical="center"/>
    </xf>
    <xf numFmtId="0" fontId="38" fillId="0" borderId="106" xfId="0" applyFont="1" applyBorder="1" applyAlignment="1">
      <alignment horizontal="left" vertical="center" wrapText="1" indent="1"/>
    </xf>
    <xf numFmtId="3" fontId="19" fillId="0" borderId="107" xfId="0" applyNumberFormat="1" applyFont="1" applyBorder="1" applyAlignment="1">
      <alignment horizontal="center" vertical="center"/>
    </xf>
    <xf numFmtId="3" fontId="19" fillId="0" borderId="108" xfId="0" applyNumberFormat="1" applyFont="1" applyBorder="1" applyAlignment="1">
      <alignment horizontal="center" vertical="center"/>
    </xf>
    <xf numFmtId="0" fontId="22" fillId="0" borderId="109" xfId="0" applyFont="1" applyBorder="1" applyAlignment="1">
      <alignment horizontal="left" vertical="center" wrapText="1" indent="1"/>
    </xf>
    <xf numFmtId="164" fontId="21" fillId="0" borderId="17" xfId="0" applyNumberFormat="1" applyFont="1" applyBorder="1" applyAlignment="1">
      <alignment horizontal="center" vertical="center"/>
    </xf>
    <xf numFmtId="0" fontId="38" fillId="0" borderId="19" xfId="0" applyFont="1" applyBorder="1" applyAlignment="1">
      <alignment horizontal="left" vertical="center" wrapText="1" indent="1"/>
    </xf>
    <xf numFmtId="3" fontId="19" fillId="0" borderId="110" xfId="0" applyNumberFormat="1" applyFont="1" applyBorder="1" applyAlignment="1">
      <alignment horizontal="center" vertical="center"/>
    </xf>
    <xf numFmtId="0" fontId="22" fillId="0" borderId="111" xfId="0" applyFont="1" applyBorder="1" applyAlignment="1">
      <alignment horizontal="left" vertical="center" wrapText="1" indent="1"/>
    </xf>
    <xf numFmtId="164" fontId="21" fillId="0" borderId="112" xfId="0" applyNumberFormat="1" applyFont="1" applyBorder="1" applyAlignment="1">
      <alignment horizontal="center" vertical="center"/>
    </xf>
    <xf numFmtId="3" fontId="21" fillId="0" borderId="112" xfId="0" applyNumberFormat="1" applyFont="1" applyBorder="1" applyAlignment="1">
      <alignment horizontal="center" vertical="center"/>
    </xf>
    <xf numFmtId="0" fontId="38" fillId="0" borderId="113" xfId="0" applyFont="1" applyBorder="1" applyAlignment="1">
      <alignment horizontal="left" vertical="center" wrapText="1" indent="1"/>
    </xf>
    <xf numFmtId="9" fontId="19" fillId="39" borderId="15" xfId="0" applyNumberFormat="1" applyFont="1" applyFill="1" applyBorder="1" applyAlignment="1">
      <alignment horizontal="center" vertical="center"/>
    </xf>
    <xf numFmtId="9" fontId="19" fillId="39" borderId="13" xfId="0" applyNumberFormat="1" applyFont="1" applyFill="1" applyBorder="1" applyAlignment="1">
      <alignment horizontal="center" vertical="center"/>
    </xf>
    <xf numFmtId="0" fontId="19" fillId="39" borderId="16" xfId="0" applyFont="1" applyFill="1" applyBorder="1" applyAlignment="1">
      <alignment horizontal="left" vertical="center" wrapText="1"/>
    </xf>
    <xf numFmtId="0" fontId="20" fillId="0" borderId="19" xfId="0" applyFont="1" applyBorder="1" applyAlignment="1">
      <alignment horizontal="left" vertical="center" wrapText="1" indent="1"/>
    </xf>
    <xf numFmtId="0" fontId="19" fillId="33" borderId="19" xfId="0" applyFont="1" applyFill="1" applyBorder="1" applyAlignment="1">
      <alignment horizontal="left" vertical="center" wrapText="1"/>
    </xf>
    <xf numFmtId="0" fontId="29" fillId="34" borderId="16" xfId="0" applyFont="1" applyFill="1" applyBorder="1" applyAlignment="1">
      <alignment vertical="center" wrapText="1"/>
    </xf>
    <xf numFmtId="0" fontId="29" fillId="34" borderId="16" xfId="0" applyFont="1" applyFill="1" applyBorder="1" applyAlignment="1">
      <alignment horizontal="left" vertical="center" wrapText="1"/>
    </xf>
    <xf numFmtId="0" fontId="19" fillId="33" borderId="16" xfId="0" applyFont="1" applyFill="1" applyBorder="1" applyAlignment="1">
      <alignment vertical="center" wrapText="1"/>
    </xf>
    <xf numFmtId="0" fontId="20" fillId="36" borderId="104" xfId="0" applyFont="1" applyFill="1" applyBorder="1" applyAlignment="1">
      <alignment vertical="center" wrapText="1"/>
    </xf>
    <xf numFmtId="0" fontId="30" fillId="0" borderId="19" xfId="0" applyFont="1" applyBorder="1" applyAlignment="1">
      <alignment vertical="center" wrapText="1"/>
    </xf>
    <xf numFmtId="3" fontId="43" fillId="0" borderId="15" xfId="0" applyNumberFormat="1" applyFont="1" applyBorder="1" applyAlignment="1">
      <alignment horizontal="center" vertical="center"/>
    </xf>
    <xf numFmtId="0" fontId="19" fillId="34" borderId="16" xfId="0" applyFont="1" applyFill="1" applyBorder="1" applyAlignment="1">
      <alignment horizontal="left" vertical="center" wrapText="1"/>
    </xf>
    <xf numFmtId="3" fontId="44" fillId="0" borderId="15" xfId="0" applyNumberFormat="1" applyFont="1" applyBorder="1" applyAlignment="1">
      <alignment horizontal="center" vertical="center"/>
    </xf>
    <xf numFmtId="0" fontId="29" fillId="34" borderId="94" xfId="0" applyFont="1" applyFill="1" applyBorder="1" applyAlignment="1">
      <alignment horizontal="left" vertical="center" wrapText="1"/>
    </xf>
    <xf numFmtId="0" fontId="19" fillId="34" borderId="19" xfId="0" applyFont="1" applyFill="1" applyBorder="1" applyAlignment="1">
      <alignment horizontal="left" vertical="center" wrapText="1"/>
    </xf>
    <xf numFmtId="3" fontId="23" fillId="35" borderId="17" xfId="0" applyNumberFormat="1" applyFont="1" applyFill="1" applyBorder="1" applyAlignment="1">
      <alignment horizontal="center" vertical="center"/>
    </xf>
    <xf numFmtId="0" fontId="31" fillId="35" borderId="19" xfId="0" applyFont="1" applyFill="1" applyBorder="1" applyAlignment="1">
      <alignment vertical="center" wrapText="1"/>
    </xf>
    <xf numFmtId="3" fontId="21" fillId="33" borderId="16" xfId="0" applyNumberFormat="1" applyFont="1" applyFill="1" applyBorder="1" applyAlignment="1">
      <alignment horizontal="center" vertical="center" wrapText="1"/>
    </xf>
    <xf numFmtId="9" fontId="21" fillId="0" borderId="114" xfId="45" applyFont="1" applyBorder="1" applyAlignment="1">
      <alignment horizontal="center" vertical="center"/>
    </xf>
    <xf numFmtId="3" fontId="21" fillId="0" borderId="114" xfId="0" applyNumberFormat="1" applyFont="1" applyBorder="1" applyAlignment="1">
      <alignment horizontal="center" vertical="center"/>
    </xf>
    <xf numFmtId="3" fontId="19" fillId="0" borderId="93" xfId="0" applyNumberFormat="1" applyFont="1" applyBorder="1" applyAlignment="1">
      <alignment horizontal="center" vertical="center"/>
    </xf>
    <xf numFmtId="166" fontId="19" fillId="33" borderId="16" xfId="44" applyNumberFormat="1" applyFont="1" applyFill="1" applyBorder="1" applyAlignment="1">
      <alignment horizontal="center" vertical="center" wrapText="1"/>
    </xf>
    <xf numFmtId="166" fontId="19" fillId="33" borderId="16" xfId="44" applyNumberFormat="1" applyFont="1" applyFill="1" applyBorder="1" applyAlignment="1">
      <alignment vertical="center" wrapText="1"/>
    </xf>
    <xf numFmtId="166" fontId="19" fillId="33" borderId="16" xfId="44" applyNumberFormat="1" applyFont="1" applyFill="1" applyBorder="1" applyAlignment="1">
      <alignment horizontal="left" vertical="center"/>
    </xf>
    <xf numFmtId="3" fontId="44" fillId="33" borderId="16" xfId="0" applyNumberFormat="1" applyFont="1" applyFill="1" applyBorder="1" applyAlignment="1">
      <alignment horizontal="center" vertical="center" wrapText="1"/>
    </xf>
    <xf numFmtId="3" fontId="23" fillId="0" borderId="15" xfId="0" applyNumberFormat="1" applyFont="1" applyFill="1" applyBorder="1" applyAlignment="1">
      <alignment horizontal="center" vertical="center"/>
    </xf>
    <xf numFmtId="0" fontId="20" fillId="0" borderId="16" xfId="0" applyFont="1" applyFill="1" applyBorder="1" applyAlignment="1">
      <alignment vertical="center" wrapText="1"/>
    </xf>
    <xf numFmtId="0" fontId="23" fillId="33" borderId="97" xfId="0" applyFont="1" applyFill="1" applyBorder="1" applyAlignment="1">
      <alignment horizontal="center" vertical="center" wrapText="1"/>
    </xf>
    <xf numFmtId="0" fontId="23" fillId="33" borderId="92" xfId="0" applyFont="1" applyFill="1" applyBorder="1" applyAlignment="1">
      <alignment horizontal="center" vertical="center" wrapText="1"/>
    </xf>
    <xf numFmtId="0" fontId="46" fillId="33" borderId="16" xfId="0" applyFont="1" applyFill="1" applyBorder="1" applyAlignment="1">
      <alignment horizontal="left" vertical="center" wrapText="1"/>
    </xf>
    <xf numFmtId="3" fontId="19" fillId="0" borderId="23" xfId="0" applyNumberFormat="1" applyFont="1" applyBorder="1" applyAlignment="1">
      <alignment horizontal="center" vertical="center"/>
    </xf>
    <xf numFmtId="0" fontId="23" fillId="33" borderId="23" xfId="0" applyFont="1" applyFill="1" applyBorder="1" applyAlignment="1">
      <alignment horizontal="center" vertical="center" wrapText="1"/>
    </xf>
    <xf numFmtId="0" fontId="49" fillId="0" borderId="0" xfId="0" applyFont="1"/>
    <xf numFmtId="3" fontId="19" fillId="33" borderId="94" xfId="0" applyNumberFormat="1" applyFont="1" applyFill="1" applyBorder="1" applyAlignment="1">
      <alignment horizontal="center" vertical="center" wrapText="1"/>
    </xf>
    <xf numFmtId="0" fontId="19" fillId="33" borderId="94" xfId="0" applyFont="1" applyFill="1" applyBorder="1" applyAlignment="1">
      <alignment horizontal="left" vertical="center" wrapText="1"/>
    </xf>
    <xf numFmtId="0" fontId="30" fillId="0" borderId="96" xfId="0" applyFont="1" applyBorder="1" applyAlignment="1">
      <alignment horizontal="left" vertical="center" wrapText="1" indent="1"/>
    </xf>
    <xf numFmtId="3" fontId="22" fillId="0" borderId="16" xfId="0" applyNumberFormat="1" applyFont="1" applyBorder="1" applyAlignment="1">
      <alignment horizontal="center" vertical="center" wrapText="1"/>
    </xf>
    <xf numFmtId="0" fontId="50" fillId="0" borderId="0" xfId="0" applyFont="1"/>
    <xf numFmtId="3" fontId="21" fillId="0" borderId="13" xfId="0" applyNumberFormat="1" applyFont="1" applyBorder="1" applyAlignment="1">
      <alignment horizontal="center" vertical="center"/>
    </xf>
    <xf numFmtId="0" fontId="22" fillId="0" borderId="23" xfId="0" applyFont="1" applyBorder="1" applyAlignment="1">
      <alignment horizontal="left" vertical="center" wrapText="1" indent="1"/>
    </xf>
    <xf numFmtId="3" fontId="23" fillId="35" borderId="13" xfId="0" applyNumberFormat="1" applyFont="1" applyFill="1" applyBorder="1" applyAlignment="1">
      <alignment horizontal="center" vertical="center"/>
    </xf>
    <xf numFmtId="0" fontId="31" fillId="35" borderId="20" xfId="0" applyFont="1" applyFill="1" applyBorder="1" applyAlignment="1">
      <alignment vertical="center" wrapText="1"/>
    </xf>
    <xf numFmtId="0" fontId="19" fillId="34" borderId="16" xfId="0" applyFont="1" applyFill="1" applyBorder="1" applyAlignment="1">
      <alignment vertical="center" wrapText="1"/>
    </xf>
    <xf numFmtId="164" fontId="19" fillId="33" borderId="93" xfId="0" applyNumberFormat="1" applyFont="1" applyFill="1" applyBorder="1" applyAlignment="1">
      <alignment horizontal="center" vertical="center"/>
    </xf>
    <xf numFmtId="0" fontId="19" fillId="33" borderId="94" xfId="0" applyFont="1" applyFill="1" applyBorder="1" applyAlignment="1">
      <alignment horizontal="center" vertical="center" wrapText="1"/>
    </xf>
    <xf numFmtId="0" fontId="20" fillId="36" borderId="104" xfId="0" applyFont="1" applyFill="1" applyBorder="1" applyAlignment="1">
      <alignment horizontal="center" vertical="center" wrapText="1"/>
    </xf>
    <xf numFmtId="0" fontId="19" fillId="34" borderId="104" xfId="0" applyFont="1" applyFill="1" applyBorder="1" applyAlignment="1">
      <alignment horizontal="left" vertical="center" wrapText="1"/>
    </xf>
    <xf numFmtId="0" fontId="29" fillId="34" borderId="19" xfId="0" applyFont="1" applyFill="1" applyBorder="1" applyAlignment="1">
      <alignment horizontal="left" vertical="center" wrapText="1"/>
    </xf>
    <xf numFmtId="0" fontId="0" fillId="0" borderId="23" xfId="0" applyBorder="1"/>
    <xf numFmtId="0" fontId="22" fillId="0" borderId="20" xfId="0" applyFont="1" applyBorder="1" applyAlignment="1">
      <alignment horizontal="left" vertical="center" wrapText="1" indent="1"/>
    </xf>
    <xf numFmtId="0" fontId="0" fillId="0" borderId="0" xfId="0" applyAlignment="1"/>
    <xf numFmtId="0" fontId="19" fillId="0" borderId="16" xfId="0" applyFont="1" applyFill="1" applyBorder="1" applyAlignment="1">
      <alignment horizontal="left" vertical="center" wrapText="1"/>
    </xf>
    <xf numFmtId="0" fontId="23" fillId="0" borderId="15"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9" fillId="0" borderId="16" xfId="0" applyFont="1" applyFill="1" applyBorder="1" applyAlignment="1">
      <alignment horizontal="left" vertical="center" wrapText="1"/>
    </xf>
    <xf numFmtId="9" fontId="19" fillId="0" borderId="15" xfId="0" applyNumberFormat="1" applyFont="1" applyFill="1" applyBorder="1" applyAlignment="1">
      <alignment horizontal="center" vertical="center"/>
    </xf>
    <xf numFmtId="0" fontId="19" fillId="0" borderId="16" xfId="0" applyFont="1" applyFill="1" applyBorder="1" applyAlignment="1">
      <alignment vertical="center" wrapText="1"/>
    </xf>
    <xf numFmtId="0" fontId="19" fillId="0" borderId="15"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27" fillId="0" borderId="104" xfId="0" applyFont="1" applyFill="1" applyBorder="1" applyAlignment="1">
      <alignment vertical="center" wrapText="1"/>
    </xf>
    <xf numFmtId="0" fontId="18" fillId="33" borderId="91" xfId="0" applyFont="1" applyFill="1" applyBorder="1" applyAlignment="1">
      <alignment horizontal="center" vertical="center" wrapText="1"/>
    </xf>
    <xf numFmtId="0" fontId="18" fillId="33" borderId="79" xfId="0" applyFont="1" applyFill="1" applyBorder="1" applyAlignment="1">
      <alignment horizontal="center" vertical="center" wrapText="1"/>
    </xf>
    <xf numFmtId="0" fontId="18" fillId="33" borderId="85" xfId="0" applyFont="1" applyFill="1" applyBorder="1" applyAlignment="1">
      <alignment horizontal="center" vertical="center" wrapText="1"/>
    </xf>
    <xf numFmtId="49" fontId="27" fillId="33" borderId="90" xfId="0" applyNumberFormat="1" applyFont="1" applyFill="1" applyBorder="1" applyAlignment="1">
      <alignment horizontal="center" vertical="center"/>
    </xf>
    <xf numFmtId="49" fontId="27" fillId="33" borderId="81" xfId="0" applyNumberFormat="1" applyFont="1" applyFill="1" applyBorder="1" applyAlignment="1">
      <alignment horizontal="center" vertical="center"/>
    </xf>
    <xf numFmtId="49" fontId="27" fillId="33" borderId="84" xfId="0" applyNumberFormat="1" applyFont="1" applyFill="1" applyBorder="1" applyAlignment="1">
      <alignment horizontal="center" vertical="center"/>
    </xf>
    <xf numFmtId="0" fontId="27" fillId="35" borderId="90" xfId="0" applyFont="1" applyFill="1" applyBorder="1" applyAlignment="1">
      <alignment horizontal="center" vertical="center"/>
    </xf>
    <xf numFmtId="0" fontId="27" fillId="35" borderId="81" xfId="0" applyFont="1" applyFill="1" applyBorder="1" applyAlignment="1">
      <alignment horizontal="center" vertical="center"/>
    </xf>
    <xf numFmtId="0" fontId="27" fillId="35" borderId="84" xfId="0" applyFont="1" applyFill="1" applyBorder="1" applyAlignment="1">
      <alignment horizontal="center" vertical="center"/>
    </xf>
    <xf numFmtId="0" fontId="33" fillId="35" borderId="81" xfId="0" applyFont="1" applyFill="1" applyBorder="1" applyAlignment="1">
      <alignment horizontal="center" vertical="center" wrapText="1"/>
    </xf>
    <xf numFmtId="0" fontId="33" fillId="35" borderId="84" xfId="0" applyFont="1" applyFill="1" applyBorder="1" applyAlignment="1">
      <alignment horizontal="center" vertical="center" wrapText="1"/>
    </xf>
    <xf numFmtId="0" fontId="32" fillId="35" borderId="0" xfId="0" applyFont="1" applyFill="1" applyAlignment="1">
      <alignment horizontal="center"/>
    </xf>
    <xf numFmtId="0" fontId="18" fillId="33" borderId="0" xfId="0" applyFont="1" applyFill="1" applyBorder="1" applyAlignment="1">
      <alignment horizontal="center" vertical="center" wrapText="1"/>
    </xf>
    <xf numFmtId="0" fontId="18" fillId="33" borderId="88" xfId="0" applyFont="1" applyFill="1" applyBorder="1" applyAlignment="1">
      <alignment horizontal="center" vertical="center" wrapText="1"/>
    </xf>
    <xf numFmtId="0" fontId="18" fillId="33" borderId="81" xfId="0" applyFont="1" applyFill="1" applyBorder="1" applyAlignment="1">
      <alignment horizontal="center" vertical="center" wrapText="1"/>
    </xf>
    <xf numFmtId="0" fontId="18" fillId="33" borderId="84" xfId="0" applyFont="1" applyFill="1" applyBorder="1" applyAlignment="1">
      <alignment horizontal="center" vertical="center" wrapText="1"/>
    </xf>
    <xf numFmtId="0" fontId="19" fillId="33" borderId="37" xfId="0" applyFont="1" applyFill="1" applyBorder="1" applyAlignment="1">
      <alignment horizontal="center" vertical="center" wrapText="1"/>
    </xf>
    <xf numFmtId="0" fontId="19" fillId="33" borderId="38" xfId="0" applyFont="1" applyFill="1" applyBorder="1" applyAlignment="1">
      <alignment horizontal="center" vertical="center" wrapText="1"/>
    </xf>
    <xf numFmtId="0" fontId="23" fillId="34" borderId="36" xfId="0" applyFont="1" applyFill="1" applyBorder="1" applyAlignment="1">
      <alignment horizontal="center" vertical="center" wrapText="1"/>
    </xf>
    <xf numFmtId="0" fontId="23" fillId="34" borderId="11" xfId="0" applyFont="1" applyFill="1" applyBorder="1" applyAlignment="1">
      <alignment horizontal="center" vertical="center" wrapText="1"/>
    </xf>
    <xf numFmtId="0" fontId="23" fillId="34" borderId="35" xfId="0" applyFont="1" applyFill="1" applyBorder="1" applyAlignment="1">
      <alignment horizontal="center" vertical="center" wrapText="1"/>
    </xf>
    <xf numFmtId="0" fontId="19" fillId="33" borderId="37" xfId="0" applyFont="1" applyFill="1" applyBorder="1" applyAlignment="1">
      <alignment vertical="center" wrapText="1"/>
    </xf>
    <xf numFmtId="0" fontId="19" fillId="33" borderId="46" xfId="0" applyFont="1" applyFill="1" applyBorder="1" applyAlignment="1">
      <alignment vertical="center" wrapText="1"/>
    </xf>
    <xf numFmtId="0" fontId="19" fillId="33" borderId="38" xfId="0" applyFont="1" applyFill="1" applyBorder="1" applyAlignment="1">
      <alignment vertical="center" wrapText="1"/>
    </xf>
    <xf numFmtId="0" fontId="19" fillId="33" borderId="21" xfId="0" applyFont="1" applyFill="1" applyBorder="1" applyAlignment="1">
      <alignment horizontal="center" vertical="center"/>
    </xf>
    <xf numFmtId="0" fontId="19" fillId="33" borderId="12" xfId="0" applyFont="1" applyFill="1" applyBorder="1" applyAlignment="1">
      <alignment horizontal="center" vertical="center"/>
    </xf>
    <xf numFmtId="0" fontId="19" fillId="33" borderId="47" xfId="0" applyFont="1" applyFill="1" applyBorder="1" applyAlignment="1">
      <alignment horizontal="center" vertical="center"/>
    </xf>
    <xf numFmtId="0" fontId="19" fillId="33" borderId="22" xfId="0" applyFont="1" applyFill="1" applyBorder="1" applyAlignment="1">
      <alignment horizontal="center" vertical="center"/>
    </xf>
    <xf numFmtId="0" fontId="19" fillId="33" borderId="0" xfId="0" applyFont="1" applyFill="1" applyBorder="1" applyAlignment="1">
      <alignment horizontal="center" vertical="center"/>
    </xf>
    <xf numFmtId="0" fontId="19" fillId="33" borderId="25" xfId="0" applyFont="1" applyFill="1" applyBorder="1" applyAlignment="1">
      <alignment horizontal="center" vertical="center"/>
    </xf>
    <xf numFmtId="0" fontId="19" fillId="33" borderId="20" xfId="0" applyFont="1" applyFill="1" applyBorder="1" applyAlignment="1">
      <alignment horizontal="center" vertical="center"/>
    </xf>
    <xf numFmtId="0" fontId="19" fillId="33" borderId="13" xfId="0" applyFont="1" applyFill="1" applyBorder="1" applyAlignment="1">
      <alignment horizontal="center" vertical="center"/>
    </xf>
    <xf numFmtId="0" fontId="19" fillId="33" borderId="39" xfId="0" applyFont="1" applyFill="1" applyBorder="1" applyAlignment="1">
      <alignment horizontal="center" vertical="center"/>
    </xf>
    <xf numFmtId="0" fontId="19" fillId="0" borderId="37" xfId="0" applyFont="1" applyBorder="1" applyAlignment="1">
      <alignment vertical="center" wrapText="1"/>
    </xf>
    <xf numFmtId="0" fontId="19" fillId="0" borderId="46" xfId="0" applyFont="1" applyBorder="1" applyAlignment="1">
      <alignment vertical="center" wrapText="1"/>
    </xf>
    <xf numFmtId="0" fontId="19" fillId="0" borderId="38" xfId="0" applyFont="1" applyBorder="1" applyAlignment="1">
      <alignment vertical="center" wrapText="1"/>
    </xf>
    <xf numFmtId="0" fontId="19" fillId="0" borderId="12" xfId="0" applyFont="1" applyBorder="1" applyAlignment="1">
      <alignment horizontal="center" vertical="center"/>
    </xf>
    <xf numFmtId="0" fontId="19" fillId="0" borderId="47" xfId="0" applyFont="1" applyBorder="1" applyAlignment="1">
      <alignment horizontal="center" vertical="center"/>
    </xf>
    <xf numFmtId="0" fontId="19" fillId="0" borderId="0" xfId="0" applyFont="1" applyBorder="1" applyAlignment="1">
      <alignment horizontal="center" vertical="center"/>
    </xf>
    <xf numFmtId="0" fontId="19" fillId="0" borderId="25" xfId="0" applyFont="1" applyBorder="1" applyAlignment="1">
      <alignment horizontal="center" vertical="center"/>
    </xf>
    <xf numFmtId="0" fontId="19" fillId="0" borderId="13" xfId="0" applyFont="1" applyBorder="1" applyAlignment="1">
      <alignment horizontal="center" vertical="center"/>
    </xf>
    <xf numFmtId="0" fontId="19" fillId="0" borderId="39" xfId="0" applyFont="1" applyBorder="1" applyAlignment="1">
      <alignment horizontal="center" vertical="center"/>
    </xf>
    <xf numFmtId="9" fontId="19" fillId="34" borderId="10" xfId="0" applyNumberFormat="1" applyFont="1" applyFill="1" applyBorder="1" applyAlignment="1">
      <alignment horizontal="center" vertical="center"/>
    </xf>
    <xf numFmtId="9" fontId="19" fillId="34" borderId="11" xfId="0" applyNumberFormat="1" applyFont="1" applyFill="1" applyBorder="1" applyAlignment="1">
      <alignment horizontal="center" vertical="center"/>
    </xf>
    <xf numFmtId="9" fontId="19" fillId="34" borderId="35" xfId="0" applyNumberFormat="1" applyFont="1" applyFill="1" applyBorder="1" applyAlignment="1">
      <alignment horizontal="center" vertical="center"/>
    </xf>
    <xf numFmtId="0" fontId="19" fillId="34" borderId="10" xfId="0" applyFont="1" applyFill="1" applyBorder="1" applyAlignment="1">
      <alignment horizontal="center" vertical="center"/>
    </xf>
    <xf numFmtId="0" fontId="19" fillId="34" borderId="11" xfId="0" applyFont="1" applyFill="1" applyBorder="1" applyAlignment="1">
      <alignment horizontal="center" vertical="center"/>
    </xf>
    <xf numFmtId="0" fontId="19" fillId="34" borderId="35" xfId="0" applyFont="1" applyFill="1" applyBorder="1" applyAlignment="1">
      <alignment horizontal="center" vertical="center"/>
    </xf>
    <xf numFmtId="0" fontId="19" fillId="33" borderId="10" xfId="0" applyFont="1" applyFill="1" applyBorder="1" applyAlignment="1">
      <alignment horizontal="center" vertical="center" wrapText="1"/>
    </xf>
    <xf numFmtId="0" fontId="19" fillId="33" borderId="11" xfId="0" applyFont="1" applyFill="1" applyBorder="1" applyAlignment="1">
      <alignment horizontal="center" vertical="center" wrapText="1"/>
    </xf>
    <xf numFmtId="0" fontId="19" fillId="33" borderId="35" xfId="0" applyFont="1" applyFill="1" applyBorder="1" applyAlignment="1">
      <alignment horizontal="center" vertical="center" wrapText="1"/>
    </xf>
    <xf numFmtId="0" fontId="19" fillId="33" borderId="10" xfId="0" applyFont="1" applyFill="1" applyBorder="1" applyAlignment="1">
      <alignment horizontal="center" vertical="center"/>
    </xf>
    <xf numFmtId="0" fontId="19" fillId="33" borderId="11" xfId="0" applyFont="1" applyFill="1" applyBorder="1" applyAlignment="1">
      <alignment horizontal="center" vertical="center"/>
    </xf>
    <xf numFmtId="0" fontId="19" fillId="33" borderId="35" xfId="0" applyFont="1" applyFill="1" applyBorder="1" applyAlignment="1">
      <alignment horizontal="center" vertical="center"/>
    </xf>
    <xf numFmtId="0" fontId="19" fillId="33" borderId="44" xfId="0" applyFont="1" applyFill="1" applyBorder="1" applyAlignment="1">
      <alignment horizontal="center" vertical="center" wrapText="1"/>
    </xf>
    <xf numFmtId="0" fontId="23" fillId="34" borderId="78" xfId="0" applyFont="1" applyFill="1" applyBorder="1" applyAlignment="1">
      <alignment horizontal="center" vertical="center" wrapText="1"/>
    </xf>
    <xf numFmtId="0" fontId="23" fillId="34" borderId="65" xfId="0" applyFont="1" applyFill="1" applyBorder="1" applyAlignment="1">
      <alignment horizontal="center" vertical="center" wrapText="1"/>
    </xf>
    <xf numFmtId="0" fontId="23" fillId="34" borderId="43" xfId="0" applyFont="1" applyFill="1" applyBorder="1" applyAlignment="1">
      <alignment horizontal="center" vertical="center" wrapText="1"/>
    </xf>
    <xf numFmtId="0" fontId="19" fillId="33" borderId="46" xfId="0" applyFont="1" applyFill="1" applyBorder="1" applyAlignment="1">
      <alignment horizontal="center" vertical="center" wrapText="1"/>
    </xf>
    <xf numFmtId="0" fontId="27" fillId="34" borderId="36" xfId="0" applyFont="1" applyFill="1" applyBorder="1" applyAlignment="1">
      <alignment horizontal="center" vertical="center"/>
    </xf>
    <xf numFmtId="0" fontId="27" fillId="34" borderId="11" xfId="0" applyFont="1" applyFill="1" applyBorder="1" applyAlignment="1">
      <alignment horizontal="center" vertical="center"/>
    </xf>
    <xf numFmtId="0" fontId="27" fillId="34" borderId="35" xfId="0" applyFont="1" applyFill="1" applyBorder="1" applyAlignment="1">
      <alignment horizontal="center" vertical="center"/>
    </xf>
    <xf numFmtId="0" fontId="19" fillId="33" borderId="76" xfId="0" applyFont="1" applyFill="1" applyBorder="1" applyAlignment="1">
      <alignment horizontal="center" vertical="center" wrapText="1"/>
    </xf>
    <xf numFmtId="0" fontId="19" fillId="33" borderId="29" xfId="0" applyFont="1" applyFill="1" applyBorder="1" applyAlignment="1">
      <alignment horizontal="center" vertical="center"/>
    </xf>
    <xf numFmtId="0" fontId="19" fillId="33" borderId="30" xfId="0" applyFont="1" applyFill="1" applyBorder="1" applyAlignment="1">
      <alignment horizontal="center" vertical="center"/>
    </xf>
    <xf numFmtId="0" fontId="19" fillId="33" borderId="77" xfId="0" applyFont="1" applyFill="1" applyBorder="1" applyAlignment="1">
      <alignment horizontal="center" vertical="center"/>
    </xf>
    <xf numFmtId="0" fontId="22" fillId="34" borderId="10" xfId="0" applyFont="1" applyFill="1" applyBorder="1" applyAlignment="1">
      <alignment horizontal="left" vertical="center" wrapText="1"/>
    </xf>
    <xf numFmtId="0" fontId="22" fillId="34" borderId="11" xfId="0" applyFont="1" applyFill="1" applyBorder="1" applyAlignment="1">
      <alignment horizontal="left" vertical="center" wrapText="1"/>
    </xf>
    <xf numFmtId="0" fontId="22" fillId="34" borderId="35" xfId="0" applyFont="1" applyFill="1" applyBorder="1" applyAlignment="1">
      <alignment horizontal="left" vertical="center" wrapText="1"/>
    </xf>
    <xf numFmtId="0" fontId="19" fillId="33" borderId="36" xfId="0" applyFont="1" applyFill="1" applyBorder="1" applyAlignment="1">
      <alignment horizontal="center" vertical="center" wrapText="1"/>
    </xf>
    <xf numFmtId="0" fontId="19" fillId="33" borderId="50" xfId="0" applyFont="1" applyFill="1" applyBorder="1" applyAlignment="1">
      <alignment horizontal="center" vertical="center"/>
    </xf>
    <xf numFmtId="0" fontId="19" fillId="33" borderId="27" xfId="0" applyFont="1" applyFill="1" applyBorder="1" applyAlignment="1">
      <alignment horizontal="center" vertical="center"/>
    </xf>
    <xf numFmtId="0" fontId="19" fillId="33" borderId="28" xfId="0" applyFont="1" applyFill="1" applyBorder="1" applyAlignment="1">
      <alignment horizontal="center" vertical="center"/>
    </xf>
    <xf numFmtId="0" fontId="19" fillId="34" borderId="10" xfId="0" applyFont="1" applyFill="1" applyBorder="1" applyAlignment="1">
      <alignment horizontal="center" vertical="center" wrapText="1"/>
    </xf>
    <xf numFmtId="0" fontId="19" fillId="34" borderId="11" xfId="0" applyFont="1" applyFill="1" applyBorder="1" applyAlignment="1">
      <alignment horizontal="center" vertical="center" wrapText="1"/>
    </xf>
    <xf numFmtId="0" fontId="19" fillId="34" borderId="35" xfId="0" applyFont="1" applyFill="1" applyBorder="1" applyAlignment="1">
      <alignment horizontal="center" vertical="center" wrapText="1"/>
    </xf>
    <xf numFmtId="0" fontId="19" fillId="33" borderId="44" xfId="0" applyFont="1" applyFill="1" applyBorder="1" applyAlignment="1">
      <alignment vertical="center" wrapText="1"/>
    </xf>
    <xf numFmtId="0" fontId="22" fillId="34" borderId="10" xfId="0" applyFont="1" applyFill="1" applyBorder="1" applyAlignment="1">
      <alignment horizontal="center" vertical="center" wrapText="1"/>
    </xf>
    <xf numFmtId="0" fontId="22" fillId="34" borderId="11" xfId="0" applyFont="1" applyFill="1" applyBorder="1" applyAlignment="1">
      <alignment horizontal="center" vertical="center" wrapText="1"/>
    </xf>
    <xf numFmtId="0" fontId="22" fillId="34" borderId="35" xfId="0" applyFont="1" applyFill="1" applyBorder="1" applyAlignment="1">
      <alignment horizontal="center" vertical="center" wrapText="1"/>
    </xf>
    <xf numFmtId="0" fontId="23" fillId="33" borderId="70" xfId="0" applyFont="1" applyFill="1" applyBorder="1" applyAlignment="1">
      <alignment horizontal="center" vertical="center" wrapText="1"/>
    </xf>
    <xf numFmtId="0" fontId="23" fillId="33" borderId="13" xfId="0" applyFont="1" applyFill="1" applyBorder="1" applyAlignment="1">
      <alignment horizontal="center" vertical="center" wrapText="1"/>
    </xf>
    <xf numFmtId="0" fontId="23" fillId="33" borderId="39" xfId="0" applyFont="1" applyFill="1" applyBorder="1" applyAlignment="1">
      <alignment horizontal="center" vertical="center" wrapText="1"/>
    </xf>
    <xf numFmtId="0" fontId="36" fillId="34" borderId="36" xfId="0" applyFont="1" applyFill="1" applyBorder="1" applyAlignment="1">
      <alignment horizontal="center" vertical="center" wrapText="1"/>
    </xf>
    <xf numFmtId="0" fontId="36" fillId="34" borderId="11" xfId="0" applyFont="1" applyFill="1" applyBorder="1" applyAlignment="1">
      <alignment horizontal="center" vertical="center" wrapText="1"/>
    </xf>
    <xf numFmtId="0" fontId="36" fillId="34" borderId="35" xfId="0" applyFont="1" applyFill="1" applyBorder="1" applyAlignment="1">
      <alignment horizontal="center" vertical="center" wrapText="1"/>
    </xf>
    <xf numFmtId="0" fontId="23" fillId="34" borderId="75" xfId="0" applyFont="1" applyFill="1" applyBorder="1" applyAlignment="1">
      <alignment horizontal="center" vertical="center" wrapText="1"/>
    </xf>
    <xf numFmtId="0" fontId="23" fillId="34" borderId="69" xfId="0" applyFont="1" applyFill="1" applyBorder="1" applyAlignment="1">
      <alignment horizontal="center" vertical="center" wrapText="1"/>
    </xf>
    <xf numFmtId="0" fontId="23" fillId="34" borderId="52" xfId="0" applyFont="1" applyFill="1" applyBorder="1" applyAlignment="1">
      <alignment horizontal="center" vertical="center" wrapText="1"/>
    </xf>
    <xf numFmtId="0" fontId="22" fillId="34" borderId="64" xfId="0" applyFont="1" applyFill="1" applyBorder="1" applyAlignment="1">
      <alignment horizontal="center" vertical="center" wrapText="1"/>
    </xf>
    <xf numFmtId="0" fontId="22" fillId="34" borderId="65" xfId="0" applyFont="1" applyFill="1" applyBorder="1" applyAlignment="1">
      <alignment horizontal="center" vertical="center" wrapText="1"/>
    </xf>
    <xf numFmtId="0" fontId="22" fillId="34" borderId="43" xfId="0" applyFont="1" applyFill="1" applyBorder="1" applyAlignment="1">
      <alignment horizontal="center" vertical="center" wrapText="1"/>
    </xf>
    <xf numFmtId="0" fontId="19" fillId="33" borderId="70" xfId="0" applyFont="1" applyFill="1" applyBorder="1" applyAlignment="1">
      <alignment horizontal="center" vertical="center" wrapText="1"/>
    </xf>
    <xf numFmtId="0" fontId="19" fillId="33" borderId="13" xfId="0" applyFont="1" applyFill="1" applyBorder="1" applyAlignment="1">
      <alignment horizontal="center" vertical="center" wrapText="1"/>
    </xf>
    <xf numFmtId="0" fontId="19" fillId="33" borderId="39" xfId="0" applyFont="1" applyFill="1" applyBorder="1" applyAlignment="1">
      <alignment horizontal="center" vertical="center" wrapText="1"/>
    </xf>
    <xf numFmtId="0" fontId="23" fillId="33" borderId="36" xfId="0" applyFont="1" applyFill="1" applyBorder="1" applyAlignment="1">
      <alignment horizontal="center" vertical="center" wrapText="1"/>
    </xf>
    <xf numFmtId="0" fontId="23" fillId="33" borderId="11" xfId="0" applyFont="1" applyFill="1" applyBorder="1" applyAlignment="1">
      <alignment horizontal="center" vertical="center" wrapText="1"/>
    </xf>
    <xf numFmtId="0" fontId="23" fillId="33" borderId="35" xfId="0" applyFont="1" applyFill="1" applyBorder="1" applyAlignment="1">
      <alignment horizontal="center" vertical="center" wrapText="1"/>
    </xf>
    <xf numFmtId="0" fontId="23" fillId="34" borderId="26" xfId="0" applyFont="1" applyFill="1" applyBorder="1" applyAlignment="1">
      <alignment horizontal="center" vertical="center" wrapText="1"/>
    </xf>
    <xf numFmtId="0" fontId="23" fillId="34" borderId="27" xfId="0" applyFont="1" applyFill="1" applyBorder="1" applyAlignment="1">
      <alignment horizontal="center" vertical="center" wrapText="1"/>
    </xf>
    <xf numFmtId="0" fontId="23" fillId="34" borderId="28" xfId="0" applyFont="1" applyFill="1" applyBorder="1" applyAlignment="1">
      <alignment horizontal="center" vertical="center" wrapText="1"/>
    </xf>
    <xf numFmtId="0" fontId="19" fillId="33" borderId="18" xfId="0" applyFont="1" applyFill="1" applyBorder="1" applyAlignment="1">
      <alignment horizontal="center" vertical="center" wrapText="1"/>
    </xf>
    <xf numFmtId="0" fontId="19" fillId="33" borderId="16" xfId="0" applyFont="1" applyFill="1" applyBorder="1" applyAlignment="1">
      <alignment horizontal="center" vertical="center" wrapText="1"/>
    </xf>
    <xf numFmtId="0" fontId="23" fillId="34" borderId="10" xfId="0" applyFont="1" applyFill="1" applyBorder="1" applyAlignment="1">
      <alignment horizontal="center" vertical="center" wrapText="1"/>
    </xf>
    <xf numFmtId="0" fontId="23" fillId="34" borderId="14" xfId="0" applyFont="1" applyFill="1" applyBorder="1" applyAlignment="1">
      <alignment horizontal="center" vertical="center" wrapText="1"/>
    </xf>
    <xf numFmtId="0" fontId="19" fillId="34" borderId="64" xfId="0" applyFont="1" applyFill="1" applyBorder="1" applyAlignment="1">
      <alignment horizontal="center" vertical="center" wrapText="1"/>
    </xf>
    <xf numFmtId="0" fontId="19" fillId="34" borderId="65" xfId="0" applyFont="1" applyFill="1" applyBorder="1" applyAlignment="1">
      <alignment horizontal="center" vertical="center" wrapText="1"/>
    </xf>
    <xf numFmtId="0" fontId="19" fillId="34" borderId="43" xfId="0" applyFont="1" applyFill="1" applyBorder="1" applyAlignment="1">
      <alignment horizontal="center" vertical="center" wrapText="1"/>
    </xf>
    <xf numFmtId="0" fontId="19" fillId="33" borderId="20" xfId="0"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19" fillId="33" borderId="14" xfId="0" applyFont="1" applyFill="1" applyBorder="1" applyAlignment="1">
      <alignment horizontal="center" vertical="center"/>
    </xf>
    <xf numFmtId="0" fontId="23" fillId="34" borderId="71" xfId="0" applyFont="1" applyFill="1" applyBorder="1" applyAlignment="1">
      <alignment horizontal="center" vertical="center" wrapText="1"/>
    </xf>
    <xf numFmtId="0" fontId="23" fillId="34" borderId="12" xfId="0" applyFont="1" applyFill="1" applyBorder="1" applyAlignment="1">
      <alignment horizontal="center" vertical="center" wrapText="1"/>
    </xf>
    <xf numFmtId="0" fontId="23" fillId="34" borderId="47" xfId="0" applyFont="1" applyFill="1" applyBorder="1" applyAlignment="1">
      <alignment horizontal="center" vertical="center" wrapText="1"/>
    </xf>
    <xf numFmtId="0" fontId="19" fillId="33" borderId="72" xfId="0" applyFont="1" applyFill="1" applyBorder="1" applyAlignment="1">
      <alignment horizontal="center" vertical="center" wrapText="1"/>
    </xf>
    <xf numFmtId="0" fontId="19" fillId="34" borderId="21" xfId="0" applyFont="1" applyFill="1" applyBorder="1" applyAlignment="1">
      <alignment horizontal="center" vertical="center" wrapText="1"/>
    </xf>
    <xf numFmtId="0" fontId="19" fillId="34" borderId="12" xfId="0" applyFont="1" applyFill="1" applyBorder="1" applyAlignment="1">
      <alignment horizontal="center" vertical="center" wrapText="1"/>
    </xf>
    <xf numFmtId="0" fontId="19" fillId="34" borderId="47" xfId="0" applyFont="1" applyFill="1" applyBorder="1" applyAlignment="1">
      <alignment horizontal="center" vertical="center" wrapText="1"/>
    </xf>
    <xf numFmtId="0" fontId="19" fillId="33" borderId="68" xfId="0" applyFont="1" applyFill="1" applyBorder="1" applyAlignment="1">
      <alignment horizontal="center" vertical="center" wrapText="1"/>
    </xf>
    <xf numFmtId="0" fontId="19" fillId="33" borderId="69" xfId="0" applyFont="1" applyFill="1" applyBorder="1" applyAlignment="1">
      <alignment horizontal="center" vertical="center" wrapText="1"/>
    </xf>
    <xf numFmtId="0" fontId="19" fillId="33" borderId="52" xfId="0" applyFont="1" applyFill="1" applyBorder="1" applyAlignment="1">
      <alignment horizontal="center" vertical="center" wrapText="1"/>
    </xf>
    <xf numFmtId="0" fontId="19" fillId="33" borderId="10" xfId="0" applyFont="1" applyFill="1" applyBorder="1" applyAlignment="1">
      <alignment horizontal="left" vertical="center" wrapText="1"/>
    </xf>
    <xf numFmtId="0" fontId="19" fillId="33" borderId="11" xfId="0" applyFont="1" applyFill="1" applyBorder="1" applyAlignment="1">
      <alignment horizontal="left" vertical="center" wrapText="1"/>
    </xf>
    <xf numFmtId="0" fontId="19" fillId="33" borderId="35" xfId="0" applyFont="1" applyFill="1" applyBorder="1" applyAlignment="1">
      <alignment horizontal="left" vertical="center" wrapText="1"/>
    </xf>
    <xf numFmtId="0" fontId="19" fillId="34" borderId="21" xfId="0" applyFont="1" applyFill="1" applyBorder="1" applyAlignment="1">
      <alignment horizontal="center" vertical="center"/>
    </xf>
    <xf numFmtId="0" fontId="19" fillId="34" borderId="12" xfId="0" applyFont="1" applyFill="1" applyBorder="1" applyAlignment="1">
      <alignment horizontal="center" vertical="center"/>
    </xf>
    <xf numFmtId="0" fontId="19" fillId="34" borderId="47" xfId="0" applyFont="1" applyFill="1" applyBorder="1" applyAlignment="1">
      <alignment horizontal="center" vertical="center"/>
    </xf>
    <xf numFmtId="0" fontId="19" fillId="34" borderId="57" xfId="0" applyFont="1" applyFill="1" applyBorder="1" applyAlignment="1">
      <alignment horizontal="center" vertical="center"/>
    </xf>
    <xf numFmtId="0" fontId="19" fillId="34" borderId="58" xfId="0" applyFont="1" applyFill="1" applyBorder="1" applyAlignment="1">
      <alignment horizontal="center" vertical="center"/>
    </xf>
    <xf numFmtId="0" fontId="19" fillId="34" borderId="59" xfId="0" applyFont="1" applyFill="1" applyBorder="1" applyAlignment="1">
      <alignment horizontal="center" vertical="center"/>
    </xf>
    <xf numFmtId="0" fontId="22" fillId="0" borderId="36"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35" xfId="0" applyFont="1" applyBorder="1" applyAlignment="1">
      <alignment horizontal="center" vertical="center" wrapText="1"/>
    </xf>
    <xf numFmtId="0" fontId="18" fillId="34" borderId="10" xfId="0" applyFont="1" applyFill="1" applyBorder="1" applyAlignment="1">
      <alignment horizontal="left" vertical="center" wrapText="1"/>
    </xf>
    <xf numFmtId="0" fontId="18" fillId="34" borderId="11" xfId="0" applyFont="1" applyFill="1" applyBorder="1" applyAlignment="1">
      <alignment horizontal="left" vertical="center"/>
    </xf>
    <xf numFmtId="0" fontId="18" fillId="34" borderId="35" xfId="0" applyFont="1" applyFill="1" applyBorder="1" applyAlignment="1">
      <alignment horizontal="left" vertical="center"/>
    </xf>
    <xf numFmtId="0" fontId="23" fillId="34" borderId="36" xfId="0" applyFont="1" applyFill="1" applyBorder="1" applyAlignment="1">
      <alignment horizontal="center" vertical="center"/>
    </xf>
    <xf numFmtId="0" fontId="23" fillId="34" borderId="11" xfId="0" applyFont="1" applyFill="1" applyBorder="1" applyAlignment="1">
      <alignment horizontal="center" vertical="center"/>
    </xf>
    <xf numFmtId="0" fontId="23" fillId="34" borderId="35" xfId="0" applyFont="1" applyFill="1" applyBorder="1" applyAlignment="1">
      <alignment horizontal="center" vertical="center"/>
    </xf>
    <xf numFmtId="0" fontId="19" fillId="33" borderId="66" xfId="0" applyFont="1" applyFill="1" applyBorder="1" applyAlignment="1">
      <alignment horizontal="center" vertical="center" wrapText="1"/>
    </xf>
    <xf numFmtId="0" fontId="18" fillId="33" borderId="32" xfId="0" applyFont="1" applyFill="1" applyBorder="1" applyAlignment="1">
      <alignment horizontal="center" vertical="center"/>
    </xf>
    <xf numFmtId="0" fontId="18" fillId="33" borderId="33" xfId="0" applyFont="1" applyFill="1" applyBorder="1" applyAlignment="1">
      <alignment horizontal="center" vertical="center"/>
    </xf>
    <xf numFmtId="49" fontId="18" fillId="33" borderId="10" xfId="0" applyNumberFormat="1" applyFont="1" applyFill="1" applyBorder="1" applyAlignment="1">
      <alignment horizontal="center" vertical="center"/>
    </xf>
    <xf numFmtId="49" fontId="18" fillId="33" borderId="11" xfId="0" applyNumberFormat="1" applyFont="1" applyFill="1" applyBorder="1" applyAlignment="1">
      <alignment horizontal="center" vertical="center"/>
    </xf>
    <xf numFmtId="49" fontId="18" fillId="33" borderId="35" xfId="0" applyNumberFormat="1" applyFont="1" applyFill="1" applyBorder="1" applyAlignment="1">
      <alignment horizontal="center" vertical="center"/>
    </xf>
    <xf numFmtId="0" fontId="18" fillId="33" borderId="10"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35" xfId="0" applyFont="1" applyFill="1" applyBorder="1" applyAlignment="1">
      <alignment horizontal="center" vertical="center" wrapText="1"/>
    </xf>
    <xf numFmtId="0" fontId="27" fillId="0" borderId="36" xfId="0" applyFont="1" applyBorder="1" applyAlignment="1">
      <alignment horizontal="center"/>
    </xf>
    <xf numFmtId="0" fontId="27" fillId="0" borderId="11" xfId="0" applyFont="1" applyBorder="1" applyAlignment="1">
      <alignment horizontal="center"/>
    </xf>
    <xf numFmtId="0" fontId="27" fillId="0" borderId="35" xfId="0" applyFont="1" applyBorder="1" applyAlignment="1">
      <alignment horizontal="center"/>
    </xf>
    <xf numFmtId="0" fontId="22" fillId="0" borderId="21" xfId="0" applyFont="1" applyBorder="1" applyAlignment="1">
      <alignment horizontal="left" vertical="center" wrapText="1"/>
    </xf>
    <xf numFmtId="0" fontId="22" fillId="0" borderId="12" xfId="0" applyFont="1" applyBorder="1" applyAlignment="1">
      <alignment horizontal="left" vertical="center" wrapText="1"/>
    </xf>
    <xf numFmtId="0" fontId="22" fillId="0" borderId="92" xfId="0" applyFont="1" applyBorder="1" applyAlignment="1">
      <alignment horizontal="left" vertical="center" wrapText="1"/>
    </xf>
    <xf numFmtId="0" fontId="22" fillId="0" borderId="22" xfId="0" applyFont="1" applyBorder="1" applyAlignment="1">
      <alignment horizontal="left" vertical="center" wrapText="1"/>
    </xf>
    <xf numFmtId="0" fontId="22" fillId="0" borderId="0" xfId="0" applyFont="1" applyBorder="1" applyAlignment="1">
      <alignment horizontal="left" vertical="center" wrapText="1"/>
    </xf>
    <xf numFmtId="0" fontId="22" fillId="0" borderId="17" xfId="0" applyFont="1" applyBorder="1" applyAlignment="1">
      <alignment horizontal="left" vertical="center" wrapText="1"/>
    </xf>
    <xf numFmtId="0" fontId="22" fillId="0" borderId="20" xfId="0" applyFont="1" applyBorder="1" applyAlignment="1">
      <alignment horizontal="left" vertical="center" wrapText="1"/>
    </xf>
    <xf numFmtId="0" fontId="22" fillId="0" borderId="13" xfId="0" applyFont="1" applyBorder="1" applyAlignment="1">
      <alignment horizontal="left" vertical="center" wrapText="1"/>
    </xf>
    <xf numFmtId="0" fontId="22" fillId="0" borderId="15" xfId="0" applyFont="1" applyBorder="1" applyAlignment="1">
      <alignment horizontal="left" vertical="center" wrapText="1"/>
    </xf>
    <xf numFmtId="0" fontId="22" fillId="36" borderId="10" xfId="0" applyFont="1" applyFill="1" applyBorder="1" applyAlignment="1">
      <alignment horizontal="left" vertical="center" wrapText="1"/>
    </xf>
    <xf numFmtId="0" fontId="22" fillId="36" borderId="11" xfId="0" applyFont="1" applyFill="1" applyBorder="1" applyAlignment="1">
      <alignment horizontal="left" vertical="center" wrapText="1"/>
    </xf>
    <xf numFmtId="0" fontId="22" fillId="36" borderId="14" xfId="0" applyFont="1" applyFill="1" applyBorder="1" applyAlignment="1">
      <alignment horizontal="left" vertical="center" wrapText="1"/>
    </xf>
    <xf numFmtId="0" fontId="20" fillId="34" borderId="10" xfId="0" applyFont="1" applyFill="1" applyBorder="1" applyAlignment="1">
      <alignment horizontal="center" vertical="center"/>
    </xf>
    <xf numFmtId="0" fontId="20" fillId="34" borderId="11" xfId="0" applyFont="1" applyFill="1" applyBorder="1" applyAlignment="1">
      <alignment horizontal="center" vertical="center"/>
    </xf>
    <xf numFmtId="0" fontId="20" fillId="34" borderId="14" xfId="0" applyFont="1" applyFill="1" applyBorder="1" applyAlignment="1">
      <alignment horizontal="center" vertical="center"/>
    </xf>
    <xf numFmtId="0" fontId="22" fillId="34" borderId="14" xfId="0" applyFont="1" applyFill="1" applyBorder="1" applyAlignment="1">
      <alignment horizontal="left" vertical="center" wrapText="1"/>
    </xf>
    <xf numFmtId="0" fontId="22" fillId="33" borderId="10" xfId="0" applyFont="1" applyFill="1" applyBorder="1" applyAlignment="1">
      <alignment horizontal="center" vertical="center"/>
    </xf>
    <xf numFmtId="0" fontId="22" fillId="33" borderId="11" xfId="0" applyFont="1" applyFill="1" applyBorder="1" applyAlignment="1">
      <alignment horizontal="center" vertical="center"/>
    </xf>
    <xf numFmtId="0" fontId="22" fillId="33" borderId="14" xfId="0" applyFont="1" applyFill="1" applyBorder="1" applyAlignment="1">
      <alignment horizontal="center" vertical="center"/>
    </xf>
    <xf numFmtId="0" fontId="22" fillId="33" borderId="18" xfId="0" applyFont="1" applyFill="1" applyBorder="1" applyAlignment="1">
      <alignment horizontal="center" vertical="center" wrapText="1"/>
    </xf>
    <xf numFmtId="0" fontId="22" fillId="33" borderId="16" xfId="0" applyFont="1" applyFill="1" applyBorder="1" applyAlignment="1">
      <alignment horizontal="center" vertical="center" wrapText="1"/>
    </xf>
    <xf numFmtId="0" fontId="20" fillId="34" borderId="10" xfId="0" applyFont="1" applyFill="1" applyBorder="1" applyAlignment="1">
      <alignment horizontal="center" vertical="center" wrapText="1"/>
    </xf>
    <xf numFmtId="0" fontId="20" fillId="34" borderId="11" xfId="0" applyFont="1" applyFill="1" applyBorder="1" applyAlignment="1">
      <alignment horizontal="center" vertical="center" wrapText="1"/>
    </xf>
    <xf numFmtId="0" fontId="20" fillId="34" borderId="14" xfId="0" applyFont="1" applyFill="1" applyBorder="1" applyAlignment="1">
      <alignment horizontal="center" vertical="center" wrapText="1"/>
    </xf>
    <xf numFmtId="0" fontId="18" fillId="33" borderId="104" xfId="0" applyFont="1" applyFill="1" applyBorder="1" applyAlignment="1">
      <alignment horizontal="center" vertical="center"/>
    </xf>
    <xf numFmtId="0" fontId="18" fillId="34" borderId="11" xfId="0" applyFont="1" applyFill="1" applyBorder="1" applyAlignment="1">
      <alignment horizontal="left" vertical="center" wrapText="1"/>
    </xf>
    <xf numFmtId="0" fontId="18" fillId="34" borderId="14" xfId="0" applyFont="1" applyFill="1" applyBorder="1" applyAlignment="1">
      <alignment horizontal="left" vertical="center" wrapText="1"/>
    </xf>
    <xf numFmtId="0" fontId="22" fillId="33" borderId="10" xfId="0" applyFont="1" applyFill="1" applyBorder="1" applyAlignment="1">
      <alignment horizontal="center" vertical="center" wrapText="1"/>
    </xf>
    <xf numFmtId="0" fontId="22" fillId="33" borderId="11" xfId="0" applyFont="1" applyFill="1" applyBorder="1" applyAlignment="1">
      <alignment horizontal="center" vertical="center" wrapText="1"/>
    </xf>
    <xf numFmtId="0" fontId="22" fillId="33" borderId="14" xfId="0" applyFont="1" applyFill="1" applyBorder="1" applyAlignment="1">
      <alignment horizontal="center" vertical="center" wrapText="1"/>
    </xf>
    <xf numFmtId="0" fontId="27" fillId="0" borderId="10" xfId="0" applyFont="1" applyBorder="1" applyAlignment="1">
      <alignment horizontal="center"/>
    </xf>
    <xf numFmtId="0" fontId="27" fillId="0" borderId="14" xfId="0" applyFont="1" applyBorder="1" applyAlignment="1">
      <alignment horizontal="center"/>
    </xf>
    <xf numFmtId="49" fontId="18" fillId="33" borderId="14" xfId="0" applyNumberFormat="1" applyFont="1" applyFill="1" applyBorder="1" applyAlignment="1">
      <alignment horizontal="center" vertical="center"/>
    </xf>
    <xf numFmtId="0" fontId="18" fillId="33" borderId="14" xfId="0" applyFont="1" applyFill="1" applyBorder="1" applyAlignment="1">
      <alignment horizontal="center" vertical="center" wrapText="1"/>
    </xf>
    <xf numFmtId="0" fontId="19" fillId="34" borderId="11" xfId="0" applyFont="1" applyFill="1" applyBorder="1" applyAlignment="1">
      <alignment horizontal="left" vertical="center" wrapText="1"/>
    </xf>
    <xf numFmtId="0" fontId="19" fillId="34" borderId="14" xfId="0" applyFont="1" applyFill="1" applyBorder="1" applyAlignment="1">
      <alignment horizontal="left" vertical="center" wrapText="1"/>
    </xf>
    <xf numFmtId="0" fontId="19" fillId="34" borderId="11" xfId="0" applyFont="1" applyFill="1" applyBorder="1" applyAlignment="1">
      <alignment horizontal="left" vertical="center"/>
    </xf>
    <xf numFmtId="0" fontId="19" fillId="34" borderId="14" xfId="0" applyFont="1" applyFill="1" applyBorder="1" applyAlignment="1">
      <alignment horizontal="left" vertical="center"/>
    </xf>
    <xf numFmtId="0" fontId="22" fillId="33" borderId="10" xfId="0" applyFont="1" applyFill="1" applyBorder="1" applyAlignment="1">
      <alignment horizontal="left" vertical="center" wrapText="1"/>
    </xf>
    <xf numFmtId="0" fontId="22" fillId="33" borderId="11" xfId="0" applyFont="1" applyFill="1" applyBorder="1" applyAlignment="1">
      <alignment horizontal="left" vertical="center" wrapText="1"/>
    </xf>
    <xf numFmtId="0" fontId="22" fillId="33" borderId="14" xfId="0" applyFont="1" applyFill="1" applyBorder="1" applyAlignment="1">
      <alignment horizontal="left" vertical="center" wrapText="1"/>
    </xf>
    <xf numFmtId="0" fontId="22" fillId="34" borderId="10" xfId="0" applyFont="1" applyFill="1" applyBorder="1" applyAlignment="1">
      <alignment horizontal="left" vertical="center"/>
    </xf>
    <xf numFmtId="0" fontId="22" fillId="34" borderId="11" xfId="0" applyFont="1" applyFill="1" applyBorder="1" applyAlignment="1">
      <alignment horizontal="left" vertical="center"/>
    </xf>
    <xf numFmtId="0" fontId="22" fillId="34" borderId="14" xfId="0" applyFont="1" applyFill="1" applyBorder="1" applyAlignment="1">
      <alignment horizontal="left" vertical="center"/>
    </xf>
    <xf numFmtId="0" fontId="22" fillId="33" borderId="102" xfId="0" applyFont="1" applyFill="1" applyBorder="1" applyAlignment="1">
      <alignment horizontal="left" vertical="center" wrapText="1"/>
    </xf>
    <xf numFmtId="0" fontId="22" fillId="33" borderId="101" xfId="0" applyFont="1" applyFill="1" applyBorder="1" applyAlignment="1">
      <alignment horizontal="left" vertical="center" wrapText="1"/>
    </xf>
    <xf numFmtId="0" fontId="22" fillId="33" borderId="95" xfId="0" applyFont="1" applyFill="1" applyBorder="1" applyAlignment="1">
      <alignment horizontal="left" vertical="center" wrapText="1"/>
    </xf>
    <xf numFmtId="0" fontId="22" fillId="33" borderId="100" xfId="0" applyFont="1" applyFill="1" applyBorder="1" applyAlignment="1">
      <alignment horizontal="center" vertical="center"/>
    </xf>
    <xf numFmtId="0" fontId="22" fillId="33" borderId="99" xfId="0" applyFont="1" applyFill="1" applyBorder="1" applyAlignment="1">
      <alignment horizontal="center" vertical="center"/>
    </xf>
    <xf numFmtId="0" fontId="22" fillId="33" borderId="93" xfId="0" applyFont="1" applyFill="1" applyBorder="1" applyAlignment="1">
      <alignment horizontal="center" vertical="center"/>
    </xf>
    <xf numFmtId="0" fontId="22" fillId="38" borderId="10" xfId="0" applyFont="1" applyFill="1" applyBorder="1" applyAlignment="1">
      <alignment horizontal="left" vertical="center" wrapText="1"/>
    </xf>
    <xf numFmtId="0" fontId="22" fillId="38" borderId="11" xfId="0" applyFont="1" applyFill="1" applyBorder="1" applyAlignment="1">
      <alignment horizontal="left" vertical="center" wrapText="1"/>
    </xf>
    <xf numFmtId="0" fontId="22" fillId="38" borderId="14" xfId="0" applyFont="1" applyFill="1" applyBorder="1" applyAlignment="1">
      <alignment horizontal="left" vertical="center" wrapText="1"/>
    </xf>
    <xf numFmtId="0" fontId="34" fillId="34" borderId="10" xfId="0" applyFont="1" applyFill="1" applyBorder="1" applyAlignment="1">
      <alignment horizontal="center" vertical="center" wrapText="1"/>
    </xf>
    <xf numFmtId="0" fontId="34" fillId="34" borderId="11" xfId="0" applyFont="1" applyFill="1" applyBorder="1" applyAlignment="1">
      <alignment horizontal="center" vertical="center" wrapText="1"/>
    </xf>
    <xf numFmtId="0" fontId="34" fillId="34" borderId="14" xfId="0" applyFont="1" applyFill="1" applyBorder="1" applyAlignment="1">
      <alignment horizontal="center" vertical="center" wrapText="1"/>
    </xf>
    <xf numFmtId="0" fontId="22" fillId="33" borderId="21" xfId="0" applyFont="1" applyFill="1" applyBorder="1" applyAlignment="1">
      <alignment horizontal="center" vertical="center"/>
    </xf>
    <xf numFmtId="0" fontId="22" fillId="33" borderId="12" xfId="0" applyFont="1" applyFill="1" applyBorder="1" applyAlignment="1">
      <alignment horizontal="center" vertical="center"/>
    </xf>
    <xf numFmtId="0" fontId="22" fillId="33" borderId="92" xfId="0" applyFont="1" applyFill="1" applyBorder="1" applyAlignment="1">
      <alignment horizontal="center" vertical="center"/>
    </xf>
    <xf numFmtId="0" fontId="22" fillId="36" borderId="10" xfId="0" applyFont="1" applyFill="1" applyBorder="1" applyAlignment="1">
      <alignment horizontal="center" vertical="center" wrapText="1"/>
    </xf>
    <xf numFmtId="0" fontId="22" fillId="36" borderId="11" xfId="0" applyFont="1" applyFill="1" applyBorder="1" applyAlignment="1">
      <alignment horizontal="center" vertical="center" wrapText="1"/>
    </xf>
    <xf numFmtId="0" fontId="22" fillId="36" borderId="14" xfId="0" applyFont="1" applyFill="1" applyBorder="1" applyAlignment="1">
      <alignment horizontal="center" vertical="center" wrapText="1"/>
    </xf>
    <xf numFmtId="0" fontId="22" fillId="33" borderId="98" xfId="0" applyFont="1" applyFill="1" applyBorder="1" applyAlignment="1">
      <alignment horizontal="center" vertical="center" wrapText="1"/>
    </xf>
    <xf numFmtId="0" fontId="22" fillId="33" borderId="0" xfId="0" applyFont="1" applyFill="1" applyBorder="1" applyAlignment="1">
      <alignment horizontal="left" vertical="center" wrapText="1"/>
    </xf>
    <xf numFmtId="0" fontId="19" fillId="33" borderId="0" xfId="0" applyFont="1" applyFill="1" applyBorder="1" applyAlignment="1">
      <alignment horizontal="left" vertical="center"/>
    </xf>
    <xf numFmtId="0" fontId="19" fillId="33" borderId="0" xfId="0" applyFont="1" applyFill="1" applyBorder="1" applyAlignment="1">
      <alignment horizontal="left" vertical="center" wrapText="1"/>
    </xf>
    <xf numFmtId="0" fontId="19" fillId="33" borderId="14" xfId="0" applyFont="1" applyFill="1" applyBorder="1" applyAlignment="1">
      <alignment horizontal="center" vertical="center" wrapText="1"/>
    </xf>
    <xf numFmtId="0" fontId="27" fillId="34" borderId="10" xfId="0" applyFont="1" applyFill="1" applyBorder="1" applyAlignment="1">
      <alignment horizontal="center" vertical="center"/>
    </xf>
    <xf numFmtId="0" fontId="27" fillId="34" borderId="14" xfId="0" applyFont="1" applyFill="1" applyBorder="1" applyAlignment="1">
      <alignment horizontal="center" vertical="center"/>
    </xf>
    <xf numFmtId="0" fontId="19" fillId="33" borderId="19" xfId="0" applyFont="1" applyFill="1" applyBorder="1" applyAlignment="1">
      <alignment horizontal="center" vertical="center" wrapText="1"/>
    </xf>
    <xf numFmtId="0" fontId="27" fillId="34" borderId="100" xfId="0" applyFont="1" applyFill="1" applyBorder="1" applyAlignment="1">
      <alignment horizontal="center" vertical="center"/>
    </xf>
    <xf numFmtId="0" fontId="27" fillId="34" borderId="99" xfId="0" applyFont="1" applyFill="1" applyBorder="1" applyAlignment="1">
      <alignment horizontal="center" vertical="center"/>
    </xf>
    <xf numFmtId="0" fontId="27" fillId="34" borderId="93" xfId="0" applyFont="1" applyFill="1" applyBorder="1" applyAlignment="1">
      <alignment horizontal="center" vertical="center"/>
    </xf>
    <xf numFmtId="0" fontId="23" fillId="34" borderId="10" xfId="0" applyFont="1" applyFill="1" applyBorder="1" applyAlignment="1">
      <alignment horizontal="center" vertical="center"/>
    </xf>
    <xf numFmtId="0" fontId="23" fillId="34" borderId="14" xfId="0" applyFont="1" applyFill="1" applyBorder="1" applyAlignment="1">
      <alignment horizontal="center" vertical="center"/>
    </xf>
    <xf numFmtId="9" fontId="19" fillId="34" borderId="10" xfId="0" applyNumberFormat="1" applyFont="1" applyFill="1" applyBorder="1" applyAlignment="1">
      <alignment horizontal="left" vertical="center"/>
    </xf>
    <xf numFmtId="9" fontId="19" fillId="34" borderId="11" xfId="0" applyNumberFormat="1" applyFont="1" applyFill="1" applyBorder="1" applyAlignment="1">
      <alignment horizontal="left" vertical="center"/>
    </xf>
    <xf numFmtId="9" fontId="19" fillId="34" borderId="14" xfId="0" applyNumberFormat="1" applyFont="1" applyFill="1" applyBorder="1" applyAlignment="1">
      <alignment horizontal="left" vertical="center"/>
    </xf>
    <xf numFmtId="0" fontId="19" fillId="34" borderId="10" xfId="0" applyFont="1" applyFill="1" applyBorder="1" applyAlignment="1">
      <alignment horizontal="left" vertical="center"/>
    </xf>
    <xf numFmtId="0" fontId="19" fillId="33" borderId="14" xfId="0" applyFont="1" applyFill="1" applyBorder="1" applyAlignment="1">
      <alignment horizontal="left" vertical="center" wrapText="1"/>
    </xf>
    <xf numFmtId="0" fontId="19" fillId="33" borderId="18" xfId="0" applyFont="1" applyFill="1" applyBorder="1" applyAlignment="1">
      <alignment vertical="center" wrapText="1"/>
    </xf>
    <xf numFmtId="0" fontId="19" fillId="33" borderId="19" xfId="0" applyFont="1" applyFill="1" applyBorder="1" applyAlignment="1">
      <alignment vertical="center" wrapText="1"/>
    </xf>
    <xf numFmtId="0" fontId="19" fillId="33" borderId="16" xfId="0" applyFont="1" applyFill="1" applyBorder="1" applyAlignment="1">
      <alignment vertical="center" wrapText="1"/>
    </xf>
    <xf numFmtId="0" fontId="19" fillId="33" borderId="92" xfId="0" applyFont="1" applyFill="1" applyBorder="1" applyAlignment="1">
      <alignment horizontal="center" vertical="center"/>
    </xf>
    <xf numFmtId="0" fontId="19" fillId="33" borderId="17" xfId="0" applyFont="1" applyFill="1" applyBorder="1" applyAlignment="1">
      <alignment horizontal="center" vertical="center"/>
    </xf>
    <xf numFmtId="0" fontId="19" fillId="33" borderId="15" xfId="0" applyFont="1" applyFill="1" applyBorder="1" applyAlignment="1">
      <alignment horizontal="center" vertical="center"/>
    </xf>
    <xf numFmtId="0" fontId="23" fillId="33" borderId="10" xfId="0" applyFont="1" applyFill="1" applyBorder="1" applyAlignment="1">
      <alignment horizontal="center" vertical="center" wrapText="1"/>
    </xf>
    <xf numFmtId="0" fontId="23" fillId="33" borderId="14" xfId="0" applyFont="1" applyFill="1" applyBorder="1" applyAlignment="1">
      <alignment horizontal="center" vertical="center" wrapText="1"/>
    </xf>
    <xf numFmtId="0" fontId="36" fillId="34" borderId="10" xfId="0" applyFont="1" applyFill="1" applyBorder="1" applyAlignment="1">
      <alignment horizontal="center" vertical="center" wrapText="1"/>
    </xf>
    <xf numFmtId="0" fontId="36" fillId="34" borderId="14" xfId="0" applyFont="1" applyFill="1" applyBorder="1" applyAlignment="1">
      <alignment horizontal="center" vertical="center" wrapText="1"/>
    </xf>
    <xf numFmtId="0" fontId="19" fillId="34" borderId="10" xfId="0" applyFont="1" applyFill="1" applyBorder="1" applyAlignment="1">
      <alignment horizontal="left" vertical="center" wrapText="1"/>
    </xf>
    <xf numFmtId="0" fontId="23" fillId="34" borderId="100" xfId="0" applyFont="1" applyFill="1" applyBorder="1" applyAlignment="1">
      <alignment horizontal="center" vertical="center" wrapText="1"/>
    </xf>
    <xf numFmtId="0" fontId="23" fillId="34" borderId="99" xfId="0" applyFont="1" applyFill="1" applyBorder="1" applyAlignment="1">
      <alignment horizontal="center" vertical="center" wrapText="1"/>
    </xf>
    <xf numFmtId="0" fontId="23" fillId="34" borderId="93" xfId="0" applyFont="1" applyFill="1" applyBorder="1" applyAlignment="1">
      <alignment horizontal="center" vertical="center" wrapText="1"/>
    </xf>
    <xf numFmtId="0" fontId="45" fillId="35" borderId="0" xfId="0" applyFont="1" applyFill="1" applyAlignment="1">
      <alignment horizontal="center"/>
    </xf>
    <xf numFmtId="0" fontId="44" fillId="34" borderId="10" xfId="0" applyFont="1" applyFill="1" applyBorder="1" applyAlignment="1">
      <alignment horizontal="left" vertical="center"/>
    </xf>
    <xf numFmtId="0" fontId="44" fillId="34" borderId="11" xfId="0" applyFont="1" applyFill="1" applyBorder="1" applyAlignment="1">
      <alignment horizontal="left" vertical="center"/>
    </xf>
    <xf numFmtId="0" fontId="44" fillId="34" borderId="14" xfId="0" applyFont="1" applyFill="1" applyBorder="1" applyAlignment="1">
      <alignment horizontal="left" vertical="center"/>
    </xf>
    <xf numFmtId="9" fontId="19" fillId="34" borderId="14" xfId="0" applyNumberFormat="1" applyFont="1" applyFill="1" applyBorder="1" applyAlignment="1">
      <alignment horizontal="center" vertical="center"/>
    </xf>
    <xf numFmtId="0" fontId="23" fillId="34" borderId="21" xfId="0" applyFont="1" applyFill="1" applyBorder="1" applyAlignment="1">
      <alignment horizontal="center" vertical="center" wrapText="1"/>
    </xf>
    <xf numFmtId="0" fontId="23" fillId="34" borderId="92" xfId="0" applyFont="1" applyFill="1" applyBorder="1" applyAlignment="1">
      <alignment horizontal="center" vertical="center" wrapText="1"/>
    </xf>
    <xf numFmtId="0" fontId="19" fillId="34" borderId="14" xfId="0" applyFont="1" applyFill="1" applyBorder="1" applyAlignment="1">
      <alignment horizontal="center" vertical="center"/>
    </xf>
    <xf numFmtId="0" fontId="19" fillId="0" borderId="10"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9" fillId="0" borderId="10"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4" xfId="0" applyFont="1" applyFill="1" applyBorder="1" applyAlignment="1">
      <alignment horizontal="center" vertical="center"/>
    </xf>
    <xf numFmtId="0" fontId="18" fillId="0" borderId="10" xfId="0" applyFont="1" applyFill="1" applyBorder="1" applyAlignment="1">
      <alignment horizontal="left" vertical="center" wrapText="1"/>
    </xf>
    <xf numFmtId="0" fontId="18" fillId="0" borderId="11" xfId="0" applyFont="1" applyFill="1" applyBorder="1" applyAlignment="1">
      <alignment horizontal="left" vertical="center"/>
    </xf>
    <xf numFmtId="0" fontId="18" fillId="0" borderId="14" xfId="0" applyFont="1" applyFill="1" applyBorder="1" applyAlignment="1">
      <alignment horizontal="left" vertical="center"/>
    </xf>
    <xf numFmtId="0" fontId="19" fillId="0" borderId="18"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8" fillId="36" borderId="10" xfId="0" applyFont="1" applyFill="1" applyBorder="1" applyAlignment="1">
      <alignment horizontal="left" vertical="center" wrapText="1"/>
    </xf>
    <xf numFmtId="0" fontId="18" fillId="36" borderId="11" xfId="0" applyFont="1" applyFill="1" applyBorder="1" applyAlignment="1">
      <alignment horizontal="left" vertical="center" wrapText="1"/>
    </xf>
    <xf numFmtId="0" fontId="18" fillId="36" borderId="14" xfId="0" applyFont="1" applyFill="1" applyBorder="1" applyAlignment="1">
      <alignment horizontal="left" vertical="center" wrapText="1"/>
    </xf>
    <xf numFmtId="0" fontId="19" fillId="0" borderId="10"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27" fillId="0" borderId="10" xfId="0" applyFont="1" applyFill="1" applyBorder="1" applyAlignment="1">
      <alignment horizontal="center" vertical="center"/>
    </xf>
    <xf numFmtId="0" fontId="27" fillId="0" borderId="11" xfId="0" applyFont="1" applyFill="1" applyBorder="1" applyAlignment="1">
      <alignment horizontal="center" vertical="center"/>
    </xf>
    <xf numFmtId="0" fontId="27" fillId="0" borderId="14" xfId="0" applyFont="1" applyFill="1" applyBorder="1" applyAlignment="1">
      <alignment horizontal="center" vertical="center"/>
    </xf>
    <xf numFmtId="0" fontId="19" fillId="36" borderId="10" xfId="0" applyFont="1" applyFill="1" applyBorder="1" applyAlignment="1">
      <alignment horizontal="left" vertical="center" wrapText="1"/>
    </xf>
    <xf numFmtId="0" fontId="19" fillId="36" borderId="11" xfId="0" applyFont="1" applyFill="1" applyBorder="1" applyAlignment="1">
      <alignment horizontal="left" vertical="center" wrapText="1"/>
    </xf>
    <xf numFmtId="0" fontId="19" fillId="36" borderId="14" xfId="0" applyFont="1" applyFill="1" applyBorder="1" applyAlignment="1">
      <alignment horizontal="left" vertical="center" wrapText="1"/>
    </xf>
    <xf numFmtId="0" fontId="19" fillId="33" borderId="98" xfId="0" applyFont="1" applyFill="1" applyBorder="1" applyAlignment="1">
      <alignment horizontal="center" vertical="center" wrapText="1"/>
    </xf>
    <xf numFmtId="0" fontId="16" fillId="0" borderId="0" xfId="0" applyFont="1" applyAlignment="1">
      <alignment horizontal="center" wrapText="1"/>
    </xf>
    <xf numFmtId="0" fontId="16" fillId="0" borderId="0" xfId="0" applyFont="1" applyAlignment="1">
      <alignment horizontal="center" vertical="center" wrapText="1"/>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4"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3" xfId="43"/>
    <cellStyle name="Note" xfId="15" builtinId="10" customBuiltin="1"/>
    <cellStyle name="Output" xfId="10" builtinId="21" customBuiltin="1"/>
    <cellStyle name="Percent" xfId="45"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2"/>
  <sheetViews>
    <sheetView view="pageBreakPreview" zoomScale="60" zoomScaleNormal="100" workbookViewId="0">
      <selection activeCell="N13" sqref="N13"/>
    </sheetView>
  </sheetViews>
  <sheetFormatPr defaultRowHeight="15" x14ac:dyDescent="0.25"/>
  <cols>
    <col min="1" max="1" width="21" customWidth="1"/>
    <col min="2" max="2" width="15.140625" customWidth="1"/>
    <col min="3" max="3" width="17" customWidth="1"/>
    <col min="4" max="4" width="13.42578125" customWidth="1"/>
    <col min="5" max="5" width="8.85546875" customWidth="1"/>
    <col min="7" max="7" width="6.5703125" customWidth="1"/>
    <col min="8" max="8" width="10.7109375" customWidth="1"/>
    <col min="9" max="9" width="9" customWidth="1"/>
  </cols>
  <sheetData>
    <row r="2" spans="1:9" x14ac:dyDescent="0.25">
      <c r="A2" s="327" t="s">
        <v>53</v>
      </c>
      <c r="B2" s="327"/>
      <c r="C2" s="327"/>
      <c r="D2" s="327"/>
      <c r="E2" s="327"/>
      <c r="F2" s="327"/>
      <c r="G2" s="327"/>
      <c r="H2" s="327"/>
      <c r="I2" s="327"/>
    </row>
    <row r="3" spans="1:9" ht="15.75" thickBot="1" x14ac:dyDescent="0.3">
      <c r="A3" s="124"/>
    </row>
    <row r="4" spans="1:9" ht="48" thickBot="1" x14ac:dyDescent="0.3">
      <c r="A4" s="130" t="s">
        <v>50</v>
      </c>
      <c r="B4" s="322" t="s">
        <v>155</v>
      </c>
      <c r="C4" s="323"/>
      <c r="D4" s="323"/>
      <c r="E4" s="323"/>
      <c r="F4" s="323"/>
      <c r="G4" s="323"/>
      <c r="H4" s="323"/>
      <c r="I4" s="324"/>
    </row>
    <row r="5" spans="1:9" ht="32.25" customHeight="1" thickBot="1" x14ac:dyDescent="0.3">
      <c r="A5" s="131" t="s">
        <v>51</v>
      </c>
      <c r="B5" s="319" t="s">
        <v>158</v>
      </c>
      <c r="C5" s="320"/>
      <c r="D5" s="320"/>
      <c r="E5" s="320"/>
      <c r="F5" s="320"/>
      <c r="G5" s="320"/>
      <c r="H5" s="320"/>
      <c r="I5" s="321"/>
    </row>
    <row r="6" spans="1:9" ht="76.5" customHeight="1" thickBot="1" x14ac:dyDescent="0.3">
      <c r="A6" s="132" t="s">
        <v>156</v>
      </c>
      <c r="B6" s="316" t="s">
        <v>157</v>
      </c>
      <c r="C6" s="317"/>
      <c r="D6" s="317"/>
      <c r="E6" s="317"/>
      <c r="F6" s="317"/>
      <c r="G6" s="317"/>
      <c r="H6" s="317"/>
      <c r="I6" s="318"/>
    </row>
    <row r="7" spans="1:9" ht="51" customHeight="1" thickBot="1" x14ac:dyDescent="0.3">
      <c r="A7" s="131" t="s">
        <v>49</v>
      </c>
      <c r="B7" s="127" t="s">
        <v>4</v>
      </c>
      <c r="C7" s="325" t="s">
        <v>8</v>
      </c>
      <c r="D7" s="325"/>
      <c r="E7" s="325"/>
      <c r="F7" s="325"/>
      <c r="G7" s="325"/>
      <c r="H7" s="325"/>
      <c r="I7" s="326"/>
    </row>
    <row r="8" spans="1:9" ht="64.5" customHeight="1" thickBot="1" x14ac:dyDescent="0.3">
      <c r="A8" s="133" t="s">
        <v>52</v>
      </c>
      <c r="B8" s="126" t="s">
        <v>65</v>
      </c>
      <c r="C8" s="317" t="s">
        <v>159</v>
      </c>
      <c r="D8" s="317"/>
      <c r="E8" s="317"/>
      <c r="F8" s="317"/>
      <c r="G8" s="317"/>
      <c r="H8" s="317"/>
      <c r="I8" s="318"/>
    </row>
    <row r="9" spans="1:9" ht="81" customHeight="1" thickBot="1" x14ac:dyDescent="0.3">
      <c r="A9" s="132" t="s">
        <v>160</v>
      </c>
      <c r="B9" s="128" t="s">
        <v>161</v>
      </c>
      <c r="C9" s="328" t="s">
        <v>162</v>
      </c>
      <c r="D9" s="328"/>
      <c r="E9" s="328"/>
      <c r="F9" s="328"/>
      <c r="G9" s="328"/>
      <c r="H9" s="328"/>
      <c r="I9" s="329"/>
    </row>
    <row r="10" spans="1:9" ht="51.75" customHeight="1" thickBot="1" x14ac:dyDescent="0.3">
      <c r="A10" s="134" t="s">
        <v>163</v>
      </c>
      <c r="B10" s="129" t="s">
        <v>164</v>
      </c>
      <c r="C10" s="330" t="s">
        <v>165</v>
      </c>
      <c r="D10" s="330"/>
      <c r="E10" s="330"/>
      <c r="F10" s="330"/>
      <c r="G10" s="330"/>
      <c r="H10" s="330"/>
      <c r="I10" s="331"/>
    </row>
    <row r="11" spans="1:9" ht="75" customHeight="1" thickBot="1" x14ac:dyDescent="0.3">
      <c r="A11" s="131" t="s">
        <v>166</v>
      </c>
      <c r="B11" s="128" t="s">
        <v>131</v>
      </c>
      <c r="C11" s="317" t="s">
        <v>167</v>
      </c>
      <c r="D11" s="317"/>
      <c r="E11" s="317"/>
      <c r="F11" s="317"/>
      <c r="G11" s="317"/>
      <c r="H11" s="317"/>
      <c r="I11" s="318"/>
    </row>
    <row r="12" spans="1:9" x14ac:dyDescent="0.25">
      <c r="B12" s="125"/>
    </row>
    <row r="18" ht="15" customHeight="1" x14ac:dyDescent="0.25"/>
    <row r="22" ht="15" customHeight="1" x14ac:dyDescent="0.25"/>
    <row r="26" ht="15" customHeight="1" x14ac:dyDescent="0.25"/>
    <row r="30" ht="15" customHeight="1" x14ac:dyDescent="0.25"/>
    <row r="34" ht="15" customHeight="1" x14ac:dyDescent="0.25"/>
    <row r="38" ht="15" customHeight="1" x14ac:dyDescent="0.25"/>
    <row r="42" ht="15" customHeight="1" x14ac:dyDescent="0.25"/>
  </sheetData>
  <mergeCells count="9">
    <mergeCell ref="C9:I9"/>
    <mergeCell ref="C10:I10"/>
    <mergeCell ref="C11:I11"/>
    <mergeCell ref="C8:I8"/>
    <mergeCell ref="B6:I6"/>
    <mergeCell ref="B5:I5"/>
    <mergeCell ref="B4:I4"/>
    <mergeCell ref="C7:I7"/>
    <mergeCell ref="A2:I2"/>
  </mergeCells>
  <pageMargins left="0.2" right="0.2"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614"/>
  <sheetViews>
    <sheetView view="pageBreakPreview" topLeftCell="A601" zoomScale="60" zoomScaleNormal="120" workbookViewId="0">
      <selection activeCell="B609" sqref="B609:E611"/>
    </sheetView>
  </sheetViews>
  <sheetFormatPr defaultColWidth="17.42578125" defaultRowHeight="15" x14ac:dyDescent="0.25"/>
  <cols>
    <col min="1" max="1" width="15.7109375" customWidth="1"/>
    <col min="2" max="2" width="16.42578125" customWidth="1"/>
    <col min="3" max="3" width="16" customWidth="1"/>
    <col min="4" max="4" width="17.140625" customWidth="1"/>
    <col min="5" max="5" width="16.28515625" customWidth="1"/>
    <col min="6" max="6" width="11.7109375" customWidth="1"/>
  </cols>
  <sheetData>
    <row r="2" spans="1:6" x14ac:dyDescent="0.25">
      <c r="A2" s="593" t="s">
        <v>197</v>
      </c>
      <c r="B2" s="593"/>
      <c r="C2" s="593"/>
      <c r="D2" s="593"/>
      <c r="E2" s="593"/>
      <c r="F2" s="14"/>
    </row>
    <row r="3" spans="1:6" x14ac:dyDescent="0.25">
      <c r="A3" s="140"/>
      <c r="B3" s="140"/>
      <c r="C3" s="140"/>
      <c r="D3" s="140"/>
      <c r="E3" s="140"/>
      <c r="F3" s="14"/>
    </row>
    <row r="4" spans="1:6" ht="15.75" thickBot="1" x14ac:dyDescent="0.3"/>
    <row r="5" spans="1:6" ht="39" thickBot="1" x14ac:dyDescent="0.3">
      <c r="A5" s="28" t="s">
        <v>22</v>
      </c>
      <c r="B5" s="456" t="s">
        <v>154</v>
      </c>
      <c r="C5" s="456"/>
      <c r="D5" s="456"/>
      <c r="E5" s="457"/>
    </row>
    <row r="6" spans="1:6" ht="15.75" thickBot="1" x14ac:dyDescent="0.3">
      <c r="A6" s="29" t="s">
        <v>4</v>
      </c>
      <c r="B6" s="458" t="s">
        <v>65</v>
      </c>
      <c r="C6" s="459"/>
      <c r="D6" s="459"/>
      <c r="E6" s="460"/>
    </row>
    <row r="7" spans="1:6" ht="39" thickBot="1" x14ac:dyDescent="0.3">
      <c r="A7" s="29" t="s">
        <v>30</v>
      </c>
      <c r="B7" s="461" t="s">
        <v>5</v>
      </c>
      <c r="C7" s="462"/>
      <c r="D7" s="462"/>
      <c r="E7" s="463"/>
    </row>
    <row r="8" spans="1:6" ht="15.75" thickBot="1" x14ac:dyDescent="0.3">
      <c r="A8" s="464" t="s">
        <v>8</v>
      </c>
      <c r="B8" s="465"/>
      <c r="C8" s="465"/>
      <c r="D8" s="465"/>
      <c r="E8" s="466"/>
    </row>
    <row r="9" spans="1:6" ht="15.75" thickBot="1" x14ac:dyDescent="0.3">
      <c r="A9" s="446" t="s">
        <v>66</v>
      </c>
      <c r="B9" s="447"/>
      <c r="C9" s="447"/>
      <c r="D9" s="447"/>
      <c r="E9" s="448"/>
    </row>
    <row r="10" spans="1:6" ht="15.75" thickBot="1" x14ac:dyDescent="0.3">
      <c r="A10" s="446"/>
      <c r="B10" s="447"/>
      <c r="C10" s="447"/>
      <c r="D10" s="447"/>
      <c r="E10" s="448"/>
    </row>
    <row r="11" spans="1:6" ht="15.75" thickBot="1" x14ac:dyDescent="0.3">
      <c r="A11" s="446"/>
      <c r="B11" s="447"/>
      <c r="C11" s="447"/>
      <c r="D11" s="447"/>
      <c r="E11" s="448"/>
    </row>
    <row r="12" spans="1:6" ht="39" thickBot="1" x14ac:dyDescent="0.3">
      <c r="A12" s="30" t="s">
        <v>11</v>
      </c>
      <c r="B12" s="449" t="s">
        <v>67</v>
      </c>
      <c r="C12" s="450"/>
      <c r="D12" s="450"/>
      <c r="E12" s="451"/>
    </row>
    <row r="13" spans="1:6" x14ac:dyDescent="0.25">
      <c r="A13" s="332" t="s">
        <v>12</v>
      </c>
      <c r="B13" s="2">
        <v>2018</v>
      </c>
      <c r="C13" s="2">
        <v>2019</v>
      </c>
      <c r="D13" s="2">
        <v>2020</v>
      </c>
      <c r="E13" s="31">
        <v>2021</v>
      </c>
    </row>
    <row r="14" spans="1:6" ht="15.75" thickBot="1" x14ac:dyDescent="0.3">
      <c r="A14" s="333"/>
      <c r="B14" s="137" t="s">
        <v>6</v>
      </c>
      <c r="C14" s="137" t="s">
        <v>7</v>
      </c>
      <c r="D14" s="137" t="s">
        <v>7</v>
      </c>
      <c r="E14" s="139" t="s">
        <v>7</v>
      </c>
    </row>
    <row r="15" spans="1:6" ht="15.75" thickBot="1" x14ac:dyDescent="0.3">
      <c r="A15" s="135" t="s">
        <v>34</v>
      </c>
      <c r="B15" s="8" t="s">
        <v>35</v>
      </c>
      <c r="C15" s="8" t="s">
        <v>31</v>
      </c>
      <c r="D15" s="8" t="s">
        <v>31</v>
      </c>
      <c r="E15" s="32" t="s">
        <v>31</v>
      </c>
    </row>
    <row r="16" spans="1:6" ht="15.75" thickBot="1" x14ac:dyDescent="0.3">
      <c r="A16" s="33" t="s">
        <v>36</v>
      </c>
      <c r="B16" s="8" t="s">
        <v>35</v>
      </c>
      <c r="C16" s="8" t="s">
        <v>31</v>
      </c>
      <c r="D16" s="8" t="s">
        <v>31</v>
      </c>
      <c r="E16" s="32" t="s">
        <v>31</v>
      </c>
    </row>
    <row r="17" spans="1:10" ht="34.5" thickBot="1" x14ac:dyDescent="0.3">
      <c r="A17" s="33" t="s">
        <v>37</v>
      </c>
      <c r="B17" s="8" t="s">
        <v>35</v>
      </c>
      <c r="C17" s="8" t="s">
        <v>31</v>
      </c>
      <c r="D17" s="8" t="s">
        <v>31</v>
      </c>
      <c r="E17" s="32" t="s">
        <v>31</v>
      </c>
    </row>
    <row r="18" spans="1:10" ht="64.150000000000006" customHeight="1" thickBot="1" x14ac:dyDescent="0.3">
      <c r="A18" s="34" t="s">
        <v>13</v>
      </c>
      <c r="B18" s="382" t="s">
        <v>168</v>
      </c>
      <c r="C18" s="383"/>
      <c r="D18" s="383"/>
      <c r="E18" s="384"/>
    </row>
    <row r="19" spans="1:10" ht="15.75" thickBot="1" x14ac:dyDescent="0.3">
      <c r="A19" s="385" t="s">
        <v>14</v>
      </c>
      <c r="B19" s="365"/>
      <c r="C19" s="365"/>
      <c r="D19" s="365"/>
      <c r="E19" s="366"/>
      <c r="H19" s="4"/>
      <c r="J19" s="4"/>
    </row>
    <row r="20" spans="1:10" ht="15.75" thickBot="1" x14ac:dyDescent="0.3">
      <c r="A20" s="135" t="s">
        <v>34</v>
      </c>
      <c r="B20" s="8" t="s">
        <v>35</v>
      </c>
      <c r="C20" s="8" t="s">
        <v>31</v>
      </c>
      <c r="D20" s="8" t="s">
        <v>31</v>
      </c>
      <c r="E20" s="32" t="s">
        <v>31</v>
      </c>
    </row>
    <row r="21" spans="1:10" ht="15.75" thickBot="1" x14ac:dyDescent="0.3">
      <c r="A21" s="33" t="s">
        <v>36</v>
      </c>
      <c r="B21" s="8" t="s">
        <v>35</v>
      </c>
      <c r="C21" s="8" t="s">
        <v>31</v>
      </c>
      <c r="D21" s="8" t="s">
        <v>31</v>
      </c>
      <c r="E21" s="32" t="s">
        <v>31</v>
      </c>
    </row>
    <row r="22" spans="1:10" ht="34.5" thickBot="1" x14ac:dyDescent="0.3">
      <c r="A22" s="33" t="s">
        <v>37</v>
      </c>
      <c r="B22" s="8" t="s">
        <v>35</v>
      </c>
      <c r="C22" s="8" t="s">
        <v>31</v>
      </c>
      <c r="D22" s="8" t="s">
        <v>31</v>
      </c>
      <c r="E22" s="32" t="s">
        <v>31</v>
      </c>
    </row>
    <row r="23" spans="1:10" ht="15.75" thickBot="1" x14ac:dyDescent="0.3">
      <c r="A23" s="452" t="s">
        <v>42</v>
      </c>
      <c r="B23" s="453"/>
      <c r="C23" s="453"/>
      <c r="D23" s="453"/>
      <c r="E23" s="454"/>
    </row>
    <row r="24" spans="1:10" ht="15.75" thickBot="1" x14ac:dyDescent="0.3">
      <c r="A24" s="375" t="s">
        <v>60</v>
      </c>
      <c r="B24" s="376"/>
      <c r="C24" s="376"/>
      <c r="D24" s="376"/>
      <c r="E24" s="377"/>
    </row>
    <row r="25" spans="1:10" ht="15.75" thickBot="1" x14ac:dyDescent="0.3">
      <c r="A25" s="35" t="s">
        <v>32</v>
      </c>
      <c r="B25" s="361" t="s">
        <v>72</v>
      </c>
      <c r="C25" s="362"/>
      <c r="D25" s="362"/>
      <c r="E25" s="363"/>
    </row>
    <row r="26" spans="1:10" ht="15.75" thickBot="1" x14ac:dyDescent="0.3">
      <c r="A26" s="33" t="s">
        <v>10</v>
      </c>
      <c r="B26" s="364" t="s">
        <v>75</v>
      </c>
      <c r="C26" s="365"/>
      <c r="D26" s="365"/>
      <c r="E26" s="366"/>
    </row>
    <row r="27" spans="1:10" ht="15.75" thickBot="1" x14ac:dyDescent="0.3">
      <c r="A27" s="33" t="s">
        <v>15</v>
      </c>
      <c r="B27" s="367" t="s">
        <v>73</v>
      </c>
      <c r="C27" s="368"/>
      <c r="D27" s="368"/>
      <c r="E27" s="369"/>
    </row>
    <row r="28" spans="1:10" x14ac:dyDescent="0.25">
      <c r="A28" s="332"/>
      <c r="B28" s="18">
        <v>2018</v>
      </c>
      <c r="C28" s="18">
        <v>2019</v>
      </c>
      <c r="D28" s="18">
        <v>2020</v>
      </c>
      <c r="E28" s="36">
        <v>2021</v>
      </c>
    </row>
    <row r="29" spans="1:10" ht="15.75" thickBot="1" x14ac:dyDescent="0.3">
      <c r="A29" s="333"/>
      <c r="B29" s="19" t="s">
        <v>6</v>
      </c>
      <c r="C29" s="19" t="s">
        <v>7</v>
      </c>
      <c r="D29" s="19" t="s">
        <v>7</v>
      </c>
      <c r="E29" s="136" t="s">
        <v>7</v>
      </c>
    </row>
    <row r="30" spans="1:10" ht="15.75" thickBot="1" x14ac:dyDescent="0.3">
      <c r="A30" s="33" t="s">
        <v>9</v>
      </c>
      <c r="B30" s="5">
        <v>30</v>
      </c>
      <c r="C30" s="5">
        <v>30</v>
      </c>
      <c r="D30" s="5">
        <v>30</v>
      </c>
      <c r="E30" s="37">
        <v>30</v>
      </c>
    </row>
    <row r="31" spans="1:10" ht="23.25" thickBot="1" x14ac:dyDescent="0.3">
      <c r="A31" s="33" t="s">
        <v>16</v>
      </c>
      <c r="B31" s="5">
        <v>9275</v>
      </c>
      <c r="C31" s="5">
        <v>9275</v>
      </c>
      <c r="D31" s="5">
        <v>9275</v>
      </c>
      <c r="E31" s="37">
        <v>9275</v>
      </c>
    </row>
    <row r="32" spans="1:10" ht="23.25" thickBot="1" x14ac:dyDescent="0.3">
      <c r="A32" s="33" t="s">
        <v>26</v>
      </c>
      <c r="B32" s="5">
        <f>B31/B30</f>
        <v>309.16666666666669</v>
      </c>
      <c r="C32" s="5">
        <f t="shared" ref="C32:E32" si="0">C31/C30</f>
        <v>309.16666666666669</v>
      </c>
      <c r="D32" s="5">
        <f t="shared" si="0"/>
        <v>309.16666666666669</v>
      </c>
      <c r="E32" s="37">
        <f t="shared" si="0"/>
        <v>309.16666666666669</v>
      </c>
    </row>
    <row r="33" spans="1:11" ht="23.25" thickBot="1" x14ac:dyDescent="0.3">
      <c r="A33" s="33" t="s">
        <v>17</v>
      </c>
      <c r="B33" s="138" t="s">
        <v>23</v>
      </c>
      <c r="C33" s="7">
        <f>C30/B30-1</f>
        <v>0</v>
      </c>
      <c r="D33" s="7">
        <f t="shared" ref="D33:E35" si="1">D30/C30-1</f>
        <v>0</v>
      </c>
      <c r="E33" s="38">
        <f t="shared" si="1"/>
        <v>0</v>
      </c>
      <c r="G33" s="10"/>
      <c r="H33" s="10"/>
      <c r="I33" s="10"/>
      <c r="J33" s="10"/>
      <c r="K33" s="10"/>
    </row>
    <row r="34" spans="1:11" ht="23.25" thickBot="1" x14ac:dyDescent="0.3">
      <c r="A34" s="33" t="s">
        <v>18</v>
      </c>
      <c r="B34" s="138" t="s">
        <v>23</v>
      </c>
      <c r="C34" s="7">
        <f>C31/B31-1</f>
        <v>0</v>
      </c>
      <c r="D34" s="7">
        <f t="shared" si="1"/>
        <v>0</v>
      </c>
      <c r="E34" s="38">
        <f t="shared" si="1"/>
        <v>0</v>
      </c>
    </row>
    <row r="35" spans="1:11" ht="23.25" thickBot="1" x14ac:dyDescent="0.3">
      <c r="A35" s="33" t="s">
        <v>19</v>
      </c>
      <c r="B35" s="138" t="s">
        <v>23</v>
      </c>
      <c r="C35" s="7">
        <f>C32/B32-1</f>
        <v>0</v>
      </c>
      <c r="D35" s="7">
        <f t="shared" si="1"/>
        <v>0</v>
      </c>
      <c r="E35" s="38">
        <f t="shared" si="1"/>
        <v>0</v>
      </c>
    </row>
    <row r="36" spans="1:11" ht="15.75" thickBot="1" x14ac:dyDescent="0.3">
      <c r="A36" s="334" t="s">
        <v>45</v>
      </c>
      <c r="B36" s="335"/>
      <c r="C36" s="335"/>
      <c r="D36" s="335"/>
      <c r="E36" s="336"/>
    </row>
    <row r="37" spans="1:11" ht="12.75" customHeight="1" x14ac:dyDescent="0.25">
      <c r="A37" s="332"/>
      <c r="B37" s="18">
        <v>2018</v>
      </c>
      <c r="C37" s="18">
        <v>2019</v>
      </c>
      <c r="D37" s="18">
        <v>2020</v>
      </c>
      <c r="E37" s="36">
        <v>2021</v>
      </c>
    </row>
    <row r="38" spans="1:11" ht="9" customHeight="1" thickBot="1" x14ac:dyDescent="0.3">
      <c r="A38" s="333"/>
      <c r="B38" s="19" t="s">
        <v>6</v>
      </c>
      <c r="C38" s="19" t="s">
        <v>7</v>
      </c>
      <c r="D38" s="19" t="s">
        <v>7</v>
      </c>
      <c r="E38" s="136" t="s">
        <v>7</v>
      </c>
    </row>
    <row r="39" spans="1:11" ht="15.75" thickBot="1" x14ac:dyDescent="0.3">
      <c r="A39" s="42" t="s">
        <v>0</v>
      </c>
      <c r="B39" s="43">
        <v>7500</v>
      </c>
      <c r="C39" s="43">
        <v>7500</v>
      </c>
      <c r="D39" s="43">
        <v>7500</v>
      </c>
      <c r="E39" s="44">
        <v>7500</v>
      </c>
    </row>
    <row r="40" spans="1:11" ht="36.75" thickBot="1" x14ac:dyDescent="0.3">
      <c r="A40" s="39" t="s">
        <v>39</v>
      </c>
      <c r="B40" s="9">
        <v>1275</v>
      </c>
      <c r="C40" s="9">
        <v>1275</v>
      </c>
      <c r="D40" s="9">
        <v>1275</v>
      </c>
      <c r="E40" s="40">
        <v>1275</v>
      </c>
    </row>
    <row r="41" spans="1:11" ht="24.75" thickBot="1" x14ac:dyDescent="0.3">
      <c r="A41" s="39" t="s">
        <v>1</v>
      </c>
      <c r="B41" s="26">
        <v>500</v>
      </c>
      <c r="C41" s="24">
        <v>500</v>
      </c>
      <c r="D41" s="24">
        <v>500</v>
      </c>
      <c r="E41" s="45">
        <v>500</v>
      </c>
    </row>
    <row r="42" spans="1:11" ht="15.75" thickBot="1" x14ac:dyDescent="0.3">
      <c r="A42" s="39" t="s">
        <v>2</v>
      </c>
      <c r="B42" s="11">
        <v>0</v>
      </c>
      <c r="C42" s="9">
        <v>0</v>
      </c>
      <c r="D42" s="9">
        <v>0</v>
      </c>
      <c r="E42" s="40">
        <v>0</v>
      </c>
    </row>
    <row r="43" spans="1:11" ht="24.75" thickBot="1" x14ac:dyDescent="0.3">
      <c r="A43" s="39" t="s">
        <v>28</v>
      </c>
      <c r="B43" s="11">
        <v>0</v>
      </c>
      <c r="C43" s="9"/>
      <c r="D43" s="9"/>
      <c r="E43" s="40"/>
    </row>
    <row r="44" spans="1:11" ht="24.75" thickBot="1" x14ac:dyDescent="0.3">
      <c r="A44" s="39" t="s">
        <v>29</v>
      </c>
      <c r="B44" s="11">
        <v>0</v>
      </c>
      <c r="C44" s="9">
        <v>0</v>
      </c>
      <c r="D44" s="9">
        <v>0</v>
      </c>
      <c r="E44" s="40">
        <v>0</v>
      </c>
    </row>
    <row r="45" spans="1:11" ht="36.75" thickBot="1" x14ac:dyDescent="0.3">
      <c r="A45" s="39" t="s">
        <v>3</v>
      </c>
      <c r="B45" s="11">
        <v>0</v>
      </c>
      <c r="C45" s="9">
        <v>0</v>
      </c>
      <c r="D45" s="9">
        <v>0</v>
      </c>
      <c r="E45" s="40">
        <v>0</v>
      </c>
    </row>
    <row r="46" spans="1:11" ht="24.75" thickBot="1" x14ac:dyDescent="0.3">
      <c r="A46" s="46" t="s">
        <v>44</v>
      </c>
      <c r="B46" s="11">
        <f>B45+B44+B43+B42+B41+B40+B39</f>
        <v>9275</v>
      </c>
      <c r="C46" s="11">
        <f>C45+C44+C43+C42+C41+C40+C39</f>
        <v>9275</v>
      </c>
      <c r="D46" s="11">
        <f>D45+D44+D43+D42+D41+D40+D39</f>
        <v>9275</v>
      </c>
      <c r="E46" s="47">
        <f>E45+E44+E43+E42+E41+E40+E39</f>
        <v>9275</v>
      </c>
    </row>
    <row r="47" spans="1:11" x14ac:dyDescent="0.25">
      <c r="A47" s="337" t="s">
        <v>61</v>
      </c>
      <c r="B47" s="340"/>
      <c r="C47" s="341"/>
      <c r="D47" s="341"/>
      <c r="E47" s="342"/>
    </row>
    <row r="48" spans="1:11" x14ac:dyDescent="0.25">
      <c r="A48" s="338"/>
      <c r="B48" s="343"/>
      <c r="C48" s="344"/>
      <c r="D48" s="344"/>
      <c r="E48" s="345"/>
    </row>
    <row r="49" spans="1:5" ht="15.75" thickBot="1" x14ac:dyDescent="0.3">
      <c r="A49" s="392"/>
      <c r="B49" s="386"/>
      <c r="C49" s="387"/>
      <c r="D49" s="387"/>
      <c r="E49" s="388"/>
    </row>
    <row r="50" spans="1:5" ht="15.75" thickBot="1" x14ac:dyDescent="0.3">
      <c r="A50" s="54" t="s">
        <v>46</v>
      </c>
      <c r="B50" s="55">
        <f>IF(B46-B31=0,0,"Error")</f>
        <v>0</v>
      </c>
      <c r="C50" s="55">
        <f>IF(C46-C31=0,0,"Error")</f>
        <v>0</v>
      </c>
      <c r="D50" s="55">
        <f>IF(D46-D31=0,0,"Error")</f>
        <v>0</v>
      </c>
      <c r="E50" s="56">
        <f>IF(E46-E31=0,0,"Error")</f>
        <v>0</v>
      </c>
    </row>
    <row r="51" spans="1:5" ht="22.5" x14ac:dyDescent="0.25">
      <c r="A51" s="68" t="s">
        <v>74</v>
      </c>
      <c r="B51" s="440" t="s">
        <v>78</v>
      </c>
      <c r="C51" s="441"/>
      <c r="D51" s="441"/>
      <c r="E51" s="442"/>
    </row>
    <row r="52" spans="1:5" ht="15.75" thickBot="1" x14ac:dyDescent="0.3">
      <c r="A52" s="69" t="s">
        <v>10</v>
      </c>
      <c r="B52" s="443" t="s">
        <v>76</v>
      </c>
      <c r="C52" s="444"/>
      <c r="D52" s="444"/>
      <c r="E52" s="445"/>
    </row>
    <row r="53" spans="1:5" ht="15.75" thickBot="1" x14ac:dyDescent="0.3">
      <c r="A53" s="33" t="s">
        <v>15</v>
      </c>
      <c r="B53" s="346" t="s">
        <v>77</v>
      </c>
      <c r="C53" s="347"/>
      <c r="D53" s="347"/>
      <c r="E53" s="348"/>
    </row>
    <row r="54" spans="1:5" ht="15.75" thickBot="1" x14ac:dyDescent="0.3">
      <c r="A54" s="51" t="s">
        <v>9</v>
      </c>
      <c r="B54" s="52">
        <v>10</v>
      </c>
      <c r="C54" s="52">
        <v>10</v>
      </c>
      <c r="D54" s="52">
        <v>10</v>
      </c>
      <c r="E54" s="53">
        <v>10</v>
      </c>
    </row>
    <row r="55" spans="1:5" x14ac:dyDescent="0.25">
      <c r="A55" s="455"/>
      <c r="B55" s="79">
        <v>2018</v>
      </c>
      <c r="C55" s="79">
        <v>2019</v>
      </c>
      <c r="D55" s="79">
        <v>2020</v>
      </c>
      <c r="E55" s="80">
        <v>2021</v>
      </c>
    </row>
    <row r="56" spans="1:5" ht="15.75" thickBot="1" x14ac:dyDescent="0.3">
      <c r="A56" s="333"/>
      <c r="B56" s="19" t="s">
        <v>6</v>
      </c>
      <c r="C56" s="19" t="s">
        <v>7</v>
      </c>
      <c r="D56" s="19" t="s">
        <v>7</v>
      </c>
      <c r="E56" s="136" t="s">
        <v>7</v>
      </c>
    </row>
    <row r="57" spans="1:5" ht="23.25" thickBot="1" x14ac:dyDescent="0.3">
      <c r="A57" s="33" t="s">
        <v>16</v>
      </c>
      <c r="B57" s="5">
        <v>8190</v>
      </c>
      <c r="C57" s="5">
        <v>8190</v>
      </c>
      <c r="D57" s="5">
        <v>8190</v>
      </c>
      <c r="E57" s="37">
        <v>8190</v>
      </c>
    </row>
    <row r="58" spans="1:5" ht="23.25" thickBot="1" x14ac:dyDescent="0.3">
      <c r="A58" s="33" t="s">
        <v>26</v>
      </c>
      <c r="B58" s="5">
        <f>B57/B54</f>
        <v>819</v>
      </c>
      <c r="C58" s="5">
        <f>C57/C54</f>
        <v>819</v>
      </c>
      <c r="D58" s="5">
        <f>D57/D54</f>
        <v>819</v>
      </c>
      <c r="E58" s="37">
        <f>E57/E54</f>
        <v>819</v>
      </c>
    </row>
    <row r="59" spans="1:5" ht="23.25" thickBot="1" x14ac:dyDescent="0.3">
      <c r="A59" s="33" t="s">
        <v>17</v>
      </c>
      <c r="B59" s="138"/>
      <c r="C59" s="7">
        <f>C54/B54-1</f>
        <v>0</v>
      </c>
      <c r="D59" s="7">
        <f>D54/C54-1</f>
        <v>0</v>
      </c>
      <c r="E59" s="38">
        <f>E54/D54-1</f>
        <v>0</v>
      </c>
    </row>
    <row r="60" spans="1:5" ht="23.25" thickBot="1" x14ac:dyDescent="0.3">
      <c r="A60" s="33" t="s">
        <v>18</v>
      </c>
      <c r="B60" s="138"/>
      <c r="C60" s="7">
        <f>C57/B57-1</f>
        <v>0</v>
      </c>
      <c r="D60" s="7">
        <f t="shared" ref="D60:E61" si="2">D57/C57-1</f>
        <v>0</v>
      </c>
      <c r="E60" s="38">
        <f t="shared" si="2"/>
        <v>0</v>
      </c>
    </row>
    <row r="61" spans="1:5" ht="23.25" thickBot="1" x14ac:dyDescent="0.3">
      <c r="A61" s="33" t="s">
        <v>19</v>
      </c>
      <c r="B61" s="138"/>
      <c r="C61" s="7">
        <f>C58/B58-1</f>
        <v>0</v>
      </c>
      <c r="D61" s="7">
        <f t="shared" si="2"/>
        <v>0</v>
      </c>
      <c r="E61" s="38">
        <f t="shared" si="2"/>
        <v>0</v>
      </c>
    </row>
    <row r="62" spans="1:5" ht="15.75" thickBot="1" x14ac:dyDescent="0.3">
      <c r="A62" s="334" t="s">
        <v>119</v>
      </c>
      <c r="B62" s="335"/>
      <c r="C62" s="335"/>
      <c r="D62" s="335"/>
      <c r="E62" s="336"/>
    </row>
    <row r="63" spans="1:5" x14ac:dyDescent="0.25">
      <c r="A63" s="332"/>
      <c r="B63" s="18">
        <v>2018</v>
      </c>
      <c r="C63" s="18">
        <v>2019</v>
      </c>
      <c r="D63" s="18">
        <v>2020</v>
      </c>
      <c r="E63" s="36">
        <v>2021</v>
      </c>
    </row>
    <row r="64" spans="1:5" ht="15.75" thickBot="1" x14ac:dyDescent="0.3">
      <c r="A64" s="333"/>
      <c r="B64" s="19" t="s">
        <v>6</v>
      </c>
      <c r="C64" s="19" t="s">
        <v>7</v>
      </c>
      <c r="D64" s="19" t="s">
        <v>7</v>
      </c>
      <c r="E64" s="136" t="s">
        <v>7</v>
      </c>
    </row>
    <row r="65" spans="1:5" ht="15.75" thickBot="1" x14ac:dyDescent="0.3">
      <c r="A65" s="39" t="s">
        <v>0</v>
      </c>
      <c r="B65" s="9">
        <v>6500</v>
      </c>
      <c r="C65" s="9">
        <v>6500</v>
      </c>
      <c r="D65" s="9">
        <v>6500</v>
      </c>
      <c r="E65" s="40">
        <v>6500</v>
      </c>
    </row>
    <row r="66" spans="1:5" ht="36.75" thickBot="1" x14ac:dyDescent="0.3">
      <c r="A66" s="39" t="s">
        <v>39</v>
      </c>
      <c r="B66" s="9">
        <v>1090</v>
      </c>
      <c r="C66" s="9">
        <v>1090</v>
      </c>
      <c r="D66" s="9">
        <v>1090</v>
      </c>
      <c r="E66" s="40">
        <v>1090</v>
      </c>
    </row>
    <row r="67" spans="1:5" ht="24.75" thickBot="1" x14ac:dyDescent="0.3">
      <c r="A67" s="39" t="s">
        <v>1</v>
      </c>
      <c r="B67" s="11">
        <v>600</v>
      </c>
      <c r="C67" s="9">
        <v>600</v>
      </c>
      <c r="D67" s="9">
        <v>600</v>
      </c>
      <c r="E67" s="40">
        <v>600</v>
      </c>
    </row>
    <row r="68" spans="1:5" ht="15.75" thickBot="1" x14ac:dyDescent="0.3">
      <c r="A68" s="39" t="s">
        <v>2</v>
      </c>
      <c r="B68" s="11">
        <v>0</v>
      </c>
      <c r="C68" s="9">
        <v>0</v>
      </c>
      <c r="D68" s="9">
        <v>0</v>
      </c>
      <c r="E68" s="40">
        <v>0</v>
      </c>
    </row>
    <row r="69" spans="1:5" ht="24.75" thickBot="1" x14ac:dyDescent="0.3">
      <c r="A69" s="39" t="s">
        <v>28</v>
      </c>
      <c r="B69" s="11">
        <v>0</v>
      </c>
      <c r="C69" s="9">
        <v>0</v>
      </c>
      <c r="D69" s="9">
        <v>0</v>
      </c>
      <c r="E69" s="40">
        <v>0</v>
      </c>
    </row>
    <row r="70" spans="1:5" ht="24.75" thickBot="1" x14ac:dyDescent="0.3">
      <c r="A70" s="66" t="s">
        <v>29</v>
      </c>
      <c r="B70" s="58">
        <v>0</v>
      </c>
      <c r="C70" s="59">
        <v>0</v>
      </c>
      <c r="D70" s="59">
        <v>0</v>
      </c>
      <c r="E70" s="60">
        <v>0</v>
      </c>
    </row>
    <row r="71" spans="1:5" ht="36.75" thickBot="1" x14ac:dyDescent="0.3">
      <c r="A71" s="39" t="s">
        <v>3</v>
      </c>
      <c r="B71" s="11">
        <v>0</v>
      </c>
      <c r="C71" s="9">
        <v>0</v>
      </c>
      <c r="D71" s="9">
        <v>0</v>
      </c>
      <c r="E71" s="40">
        <v>0</v>
      </c>
    </row>
    <row r="72" spans="1:5" ht="24.75" thickBot="1" x14ac:dyDescent="0.3">
      <c r="A72" s="61" t="s">
        <v>116</v>
      </c>
      <c r="B72" s="11">
        <f>B71+B70+B69+B68+B67+B66+B65</f>
        <v>8190</v>
      </c>
      <c r="C72" s="11">
        <f>C71+C70+C69+C68+C67+C66+C65</f>
        <v>8190</v>
      </c>
      <c r="D72" s="11">
        <f>D71+D70+D69+D68+D67+D66+D65</f>
        <v>8190</v>
      </c>
      <c r="E72" s="47">
        <f>E71+E70+E69+E68+E67+E66+E65</f>
        <v>8190</v>
      </c>
    </row>
    <row r="73" spans="1:5" x14ac:dyDescent="0.25">
      <c r="A73" s="337" t="s">
        <v>38</v>
      </c>
      <c r="B73" s="341"/>
      <c r="C73" s="341"/>
      <c r="D73" s="341"/>
      <c r="E73" s="342"/>
    </row>
    <row r="74" spans="1:5" x14ac:dyDescent="0.25">
      <c r="A74" s="338"/>
      <c r="B74" s="344"/>
      <c r="C74" s="344"/>
      <c r="D74" s="344"/>
      <c r="E74" s="345"/>
    </row>
    <row r="75" spans="1:5" ht="15.75" thickBot="1" x14ac:dyDescent="0.3">
      <c r="A75" s="339"/>
      <c r="B75" s="347"/>
      <c r="C75" s="347"/>
      <c r="D75" s="347"/>
      <c r="E75" s="348"/>
    </row>
    <row r="76" spans="1:5" ht="15.75" thickBot="1" x14ac:dyDescent="0.3">
      <c r="A76" s="48" t="s">
        <v>46</v>
      </c>
      <c r="B76" s="22">
        <f>IF(B72-B57=0,0,"Error")</f>
        <v>0</v>
      </c>
      <c r="C76" s="22">
        <f>IF(C72-C57=0,0,"Error")</f>
        <v>0</v>
      </c>
      <c r="D76" s="22">
        <f>IF(D72-D57=0,0,"Error")</f>
        <v>0</v>
      </c>
      <c r="E76" s="49">
        <f>IF(E72-E57=0,0,"Error")</f>
        <v>0</v>
      </c>
    </row>
    <row r="77" spans="1:5" ht="15.75" thickBot="1" x14ac:dyDescent="0.3">
      <c r="A77" s="35" t="s">
        <v>127</v>
      </c>
      <c r="B77" s="361" t="s">
        <v>79</v>
      </c>
      <c r="C77" s="362"/>
      <c r="D77" s="362"/>
      <c r="E77" s="363"/>
    </row>
    <row r="78" spans="1:5" ht="25.15" customHeight="1" thickBot="1" x14ac:dyDescent="0.3">
      <c r="A78" s="33" t="s">
        <v>10</v>
      </c>
      <c r="B78" s="437" t="s">
        <v>80</v>
      </c>
      <c r="C78" s="438"/>
      <c r="D78" s="438"/>
      <c r="E78" s="439"/>
    </row>
    <row r="79" spans="1:5" ht="15.75" thickBot="1" x14ac:dyDescent="0.3">
      <c r="A79" s="33" t="s">
        <v>15</v>
      </c>
      <c r="B79" s="367" t="s">
        <v>81</v>
      </c>
      <c r="C79" s="368"/>
      <c r="D79" s="368"/>
      <c r="E79" s="369"/>
    </row>
    <row r="80" spans="1:5" x14ac:dyDescent="0.25">
      <c r="A80" s="332"/>
      <c r="B80" s="18">
        <v>2018</v>
      </c>
      <c r="C80" s="18">
        <v>2019</v>
      </c>
      <c r="D80" s="18">
        <v>2020</v>
      </c>
      <c r="E80" s="36">
        <v>2021</v>
      </c>
    </row>
    <row r="81" spans="1:5" ht="15.75" thickBot="1" x14ac:dyDescent="0.3">
      <c r="A81" s="333"/>
      <c r="B81" s="19" t="s">
        <v>6</v>
      </c>
      <c r="C81" s="19" t="s">
        <v>7</v>
      </c>
      <c r="D81" s="19" t="s">
        <v>7</v>
      </c>
      <c r="E81" s="136" t="s">
        <v>7</v>
      </c>
    </row>
    <row r="82" spans="1:5" ht="15.75" thickBot="1" x14ac:dyDescent="0.3">
      <c r="A82" s="33" t="s">
        <v>9</v>
      </c>
      <c r="B82" s="5">
        <v>3500000</v>
      </c>
      <c r="C82" s="6">
        <v>3500000</v>
      </c>
      <c r="D82" s="6">
        <v>3500000</v>
      </c>
      <c r="E82" s="62">
        <v>3500000</v>
      </c>
    </row>
    <row r="83" spans="1:5" ht="23.25" thickBot="1" x14ac:dyDescent="0.3">
      <c r="A83" s="33" t="s">
        <v>16</v>
      </c>
      <c r="B83" s="5">
        <v>13940</v>
      </c>
      <c r="C83" s="5">
        <v>13940</v>
      </c>
      <c r="D83" s="5">
        <v>13940</v>
      </c>
      <c r="E83" s="5">
        <v>13940</v>
      </c>
    </row>
    <row r="84" spans="1:5" ht="23.25" thickBot="1" x14ac:dyDescent="0.3">
      <c r="A84" s="33" t="s">
        <v>26</v>
      </c>
      <c r="B84" s="5">
        <f>B83/B82</f>
        <v>3.982857142857143E-3</v>
      </c>
      <c r="C84" s="5">
        <f t="shared" ref="C84:E84" si="3">C83/C82</f>
        <v>3.982857142857143E-3</v>
      </c>
      <c r="D84" s="5">
        <f t="shared" si="3"/>
        <v>3.982857142857143E-3</v>
      </c>
      <c r="E84" s="37">
        <f t="shared" si="3"/>
        <v>3.982857142857143E-3</v>
      </c>
    </row>
    <row r="85" spans="1:5" ht="23.25" thickBot="1" x14ac:dyDescent="0.3">
      <c r="A85" s="33" t="s">
        <v>17</v>
      </c>
      <c r="B85" s="138"/>
      <c r="C85" s="7">
        <f>C82/B82-1</f>
        <v>0</v>
      </c>
      <c r="D85" s="7">
        <f t="shared" ref="D85:E87" si="4">D82/C82-1</f>
        <v>0</v>
      </c>
      <c r="E85" s="38">
        <f t="shared" si="4"/>
        <v>0</v>
      </c>
    </row>
    <row r="86" spans="1:5" ht="23.25" thickBot="1" x14ac:dyDescent="0.3">
      <c r="A86" s="33" t="s">
        <v>18</v>
      </c>
      <c r="B86" s="138"/>
      <c r="C86" s="7">
        <f>C83/B83-1</f>
        <v>0</v>
      </c>
      <c r="D86" s="7">
        <f t="shared" si="4"/>
        <v>0</v>
      </c>
      <c r="E86" s="38">
        <f t="shared" si="4"/>
        <v>0</v>
      </c>
    </row>
    <row r="87" spans="1:5" ht="23.25" thickBot="1" x14ac:dyDescent="0.3">
      <c r="A87" s="33" t="s">
        <v>19</v>
      </c>
      <c r="B87" s="138"/>
      <c r="C87" s="7">
        <f>C84/B84-1</f>
        <v>0</v>
      </c>
      <c r="D87" s="7">
        <f t="shared" si="4"/>
        <v>0</v>
      </c>
      <c r="E87" s="38">
        <f t="shared" si="4"/>
        <v>0</v>
      </c>
    </row>
    <row r="88" spans="1:5" x14ac:dyDescent="0.25">
      <c r="A88" s="332"/>
      <c r="B88" s="18">
        <v>2018</v>
      </c>
      <c r="C88" s="18">
        <v>2019</v>
      </c>
      <c r="D88" s="18">
        <v>2020</v>
      </c>
      <c r="E88" s="36">
        <v>2021</v>
      </c>
    </row>
    <row r="89" spans="1:5" ht="15.75" thickBot="1" x14ac:dyDescent="0.3">
      <c r="A89" s="333"/>
      <c r="B89" s="19" t="s">
        <v>6</v>
      </c>
      <c r="C89" s="19" t="s">
        <v>7</v>
      </c>
      <c r="D89" s="19" t="s">
        <v>7</v>
      </c>
      <c r="E89" s="136" t="s">
        <v>7</v>
      </c>
    </row>
    <row r="90" spans="1:5" ht="15.75" thickBot="1" x14ac:dyDescent="0.3">
      <c r="A90" s="334" t="s">
        <v>169</v>
      </c>
      <c r="B90" s="335"/>
      <c r="C90" s="335"/>
      <c r="D90" s="335"/>
      <c r="E90" s="336"/>
    </row>
    <row r="91" spans="1:5" x14ac:dyDescent="0.25">
      <c r="A91" s="332"/>
      <c r="B91" s="18">
        <v>2018</v>
      </c>
      <c r="C91" s="18">
        <v>2019</v>
      </c>
      <c r="D91" s="18">
        <v>2020</v>
      </c>
      <c r="E91" s="36">
        <v>2021</v>
      </c>
    </row>
    <row r="92" spans="1:5" ht="15.75" thickBot="1" x14ac:dyDescent="0.3">
      <c r="A92" s="333"/>
      <c r="B92" s="19" t="s">
        <v>6</v>
      </c>
      <c r="C92" s="19" t="s">
        <v>7</v>
      </c>
      <c r="D92" s="19" t="s">
        <v>7</v>
      </c>
      <c r="E92" s="136" t="s">
        <v>7</v>
      </c>
    </row>
    <row r="93" spans="1:5" ht="15.75" thickBot="1" x14ac:dyDescent="0.3">
      <c r="A93" s="39" t="s">
        <v>0</v>
      </c>
      <c r="B93" s="9">
        <v>11500</v>
      </c>
      <c r="C93" s="9">
        <v>11500</v>
      </c>
      <c r="D93" s="9">
        <v>11500</v>
      </c>
      <c r="E93" s="40">
        <v>11500</v>
      </c>
    </row>
    <row r="94" spans="1:5" ht="36.75" thickBot="1" x14ac:dyDescent="0.3">
      <c r="A94" s="81" t="s">
        <v>39</v>
      </c>
      <c r="B94" s="70">
        <v>1940</v>
      </c>
      <c r="C94" s="70">
        <v>1940</v>
      </c>
      <c r="D94" s="70">
        <v>1940</v>
      </c>
      <c r="E94" s="82">
        <v>1940</v>
      </c>
    </row>
    <row r="95" spans="1:5" ht="24.75" thickBot="1" x14ac:dyDescent="0.3">
      <c r="A95" s="83" t="s">
        <v>1</v>
      </c>
      <c r="B95" s="67">
        <v>500</v>
      </c>
      <c r="C95" s="84">
        <v>500</v>
      </c>
      <c r="D95" s="84">
        <v>500</v>
      </c>
      <c r="E95" s="85">
        <v>500</v>
      </c>
    </row>
    <row r="96" spans="1:5" ht="15.75" thickBot="1" x14ac:dyDescent="0.3">
      <c r="A96" s="39" t="s">
        <v>2</v>
      </c>
      <c r="B96" s="11">
        <v>0</v>
      </c>
      <c r="C96" s="9">
        <v>0</v>
      </c>
      <c r="D96" s="9">
        <v>0</v>
      </c>
      <c r="E96" s="40">
        <v>0</v>
      </c>
    </row>
    <row r="97" spans="1:5" ht="24.75" thickBot="1" x14ac:dyDescent="0.3">
      <c r="A97" s="39" t="s">
        <v>28</v>
      </c>
      <c r="B97" s="11">
        <v>0</v>
      </c>
      <c r="C97" s="9">
        <v>0</v>
      </c>
      <c r="D97" s="9">
        <v>0</v>
      </c>
      <c r="E97" s="40">
        <v>0</v>
      </c>
    </row>
    <row r="98" spans="1:5" ht="24.75" thickBot="1" x14ac:dyDescent="0.3">
      <c r="A98" s="39" t="s">
        <v>29</v>
      </c>
      <c r="B98" s="11">
        <v>0</v>
      </c>
      <c r="C98" s="9">
        <v>0</v>
      </c>
      <c r="D98" s="9">
        <v>0</v>
      </c>
      <c r="E98" s="40">
        <v>0</v>
      </c>
    </row>
    <row r="99" spans="1:5" ht="36.75" thickBot="1" x14ac:dyDescent="0.3">
      <c r="A99" s="39" t="s">
        <v>3</v>
      </c>
      <c r="B99" s="11">
        <v>0</v>
      </c>
      <c r="C99" s="9">
        <v>0</v>
      </c>
      <c r="D99" s="9">
        <v>0</v>
      </c>
      <c r="E99" s="40">
        <v>0</v>
      </c>
    </row>
    <row r="100" spans="1:5" ht="48.75" thickBot="1" x14ac:dyDescent="0.3">
      <c r="A100" s="86" t="s">
        <v>47</v>
      </c>
      <c r="B100" s="20">
        <f>B99+B98+B97+B96+B95+B94+B93</f>
        <v>13940</v>
      </c>
      <c r="C100" s="20">
        <f>C99+C98+C97+C96+C95+C94+C93</f>
        <v>13940</v>
      </c>
      <c r="D100" s="20">
        <f>D99+D98+D97+D96+D95+D94+D93</f>
        <v>13940</v>
      </c>
      <c r="E100" s="87">
        <f>E99+E98+E97+E96+E95+E94+E93</f>
        <v>13940</v>
      </c>
    </row>
    <row r="101" spans="1:5" x14ac:dyDescent="0.25">
      <c r="A101" s="337" t="s">
        <v>122</v>
      </c>
      <c r="B101" s="341" t="s">
        <v>23</v>
      </c>
      <c r="C101" s="341"/>
      <c r="D101" s="341"/>
      <c r="E101" s="342"/>
    </row>
    <row r="102" spans="1:5" x14ac:dyDescent="0.25">
      <c r="A102" s="338"/>
      <c r="B102" s="344"/>
      <c r="C102" s="344"/>
      <c r="D102" s="344"/>
      <c r="E102" s="345"/>
    </row>
    <row r="103" spans="1:5" ht="15.75" thickBot="1" x14ac:dyDescent="0.3">
      <c r="A103" s="339"/>
      <c r="B103" s="347"/>
      <c r="C103" s="347"/>
      <c r="D103" s="347"/>
      <c r="E103" s="348"/>
    </row>
    <row r="104" spans="1:5" ht="15.75" thickBot="1" x14ac:dyDescent="0.3">
      <c r="A104" s="48" t="s">
        <v>46</v>
      </c>
      <c r="B104" s="22">
        <f>IF(B100-B83=0,0,"Error")</f>
        <v>0</v>
      </c>
      <c r="C104" s="22">
        <f>IF(C100-C83=0,0,"Error")</f>
        <v>0</v>
      </c>
      <c r="D104" s="22">
        <f>IF(D100-D83=0,0,"Error")</f>
        <v>0</v>
      </c>
      <c r="E104" s="49">
        <f>IF(E100-E83=0,0,"Error")</f>
        <v>0</v>
      </c>
    </row>
    <row r="105" spans="1:5" ht="23.25" thickBot="1" x14ac:dyDescent="0.3">
      <c r="A105" s="50" t="s">
        <v>92</v>
      </c>
      <c r="B105" s="361" t="s">
        <v>82</v>
      </c>
      <c r="C105" s="362"/>
      <c r="D105" s="362"/>
      <c r="E105" s="363"/>
    </row>
    <row r="106" spans="1:5" ht="15.75" thickBot="1" x14ac:dyDescent="0.3">
      <c r="A106" s="33" t="s">
        <v>10</v>
      </c>
      <c r="B106" s="364" t="s">
        <v>83</v>
      </c>
      <c r="C106" s="365"/>
      <c r="D106" s="365"/>
      <c r="E106" s="366"/>
    </row>
    <row r="107" spans="1:5" ht="15.75" thickBot="1" x14ac:dyDescent="0.3">
      <c r="A107" s="33" t="s">
        <v>15</v>
      </c>
      <c r="B107" s="367" t="s">
        <v>84</v>
      </c>
      <c r="C107" s="368"/>
      <c r="D107" s="368"/>
      <c r="E107" s="369"/>
    </row>
    <row r="108" spans="1:5" x14ac:dyDescent="0.25">
      <c r="A108" s="332"/>
      <c r="B108" s="18">
        <v>2018</v>
      </c>
      <c r="C108" s="18">
        <v>2019</v>
      </c>
      <c r="D108" s="18">
        <v>2020</v>
      </c>
      <c r="E108" s="36">
        <v>2021</v>
      </c>
    </row>
    <row r="109" spans="1:5" ht="15.75" thickBot="1" x14ac:dyDescent="0.3">
      <c r="A109" s="333"/>
      <c r="B109" s="19" t="s">
        <v>6</v>
      </c>
      <c r="C109" s="19" t="s">
        <v>7</v>
      </c>
      <c r="D109" s="19" t="s">
        <v>7</v>
      </c>
      <c r="E109" s="136" t="s">
        <v>7</v>
      </c>
    </row>
    <row r="110" spans="1:5" ht="15.75" thickBot="1" x14ac:dyDescent="0.3">
      <c r="A110" s="33" t="s">
        <v>9</v>
      </c>
      <c r="B110" s="5">
        <v>1</v>
      </c>
      <c r="C110" s="5">
        <v>1</v>
      </c>
      <c r="D110" s="5">
        <v>1</v>
      </c>
      <c r="E110" s="37">
        <v>1</v>
      </c>
    </row>
    <row r="111" spans="1:5" ht="23.25" thickBot="1" x14ac:dyDescent="0.3">
      <c r="A111" s="33" t="s">
        <v>16</v>
      </c>
      <c r="B111" s="5">
        <v>2950</v>
      </c>
      <c r="C111" s="5">
        <v>2950</v>
      </c>
      <c r="D111" s="5">
        <v>2950</v>
      </c>
      <c r="E111" s="5">
        <v>2950</v>
      </c>
    </row>
    <row r="112" spans="1:5" ht="23.25" thickBot="1" x14ac:dyDescent="0.3">
      <c r="A112" s="33" t="s">
        <v>26</v>
      </c>
      <c r="B112" s="5">
        <f>B111/B110</f>
        <v>2950</v>
      </c>
      <c r="C112" s="5">
        <f t="shared" ref="C112:E112" si="5">C111/C110</f>
        <v>2950</v>
      </c>
      <c r="D112" s="5">
        <f t="shared" si="5"/>
        <v>2950</v>
      </c>
      <c r="E112" s="37">
        <f t="shared" si="5"/>
        <v>2950</v>
      </c>
    </row>
    <row r="113" spans="1:5" ht="23.25" thickBot="1" x14ac:dyDescent="0.3">
      <c r="A113" s="33" t="s">
        <v>17</v>
      </c>
      <c r="B113" s="138"/>
      <c r="C113" s="7">
        <f>C110/B110-1</f>
        <v>0</v>
      </c>
      <c r="D113" s="7">
        <f t="shared" ref="D113:E115" si="6">D110/C110-1</f>
        <v>0</v>
      </c>
      <c r="E113" s="38">
        <f t="shared" si="6"/>
        <v>0</v>
      </c>
    </row>
    <row r="114" spans="1:5" ht="23.25" thickBot="1" x14ac:dyDescent="0.3">
      <c r="A114" s="33" t="s">
        <v>18</v>
      </c>
      <c r="B114" s="138"/>
      <c r="C114" s="7">
        <f>C111/B111-1</f>
        <v>0</v>
      </c>
      <c r="D114" s="7">
        <f t="shared" si="6"/>
        <v>0</v>
      </c>
      <c r="E114" s="38">
        <f t="shared" si="6"/>
        <v>0</v>
      </c>
    </row>
    <row r="115" spans="1:5" ht="23.25" thickBot="1" x14ac:dyDescent="0.3">
      <c r="A115" s="33" t="s">
        <v>19</v>
      </c>
      <c r="B115" s="138"/>
      <c r="C115" s="7">
        <f>C112/B112-1</f>
        <v>0</v>
      </c>
      <c r="D115" s="7">
        <f t="shared" si="6"/>
        <v>0</v>
      </c>
      <c r="E115" s="38">
        <f t="shared" si="6"/>
        <v>0</v>
      </c>
    </row>
    <row r="116" spans="1:5" ht="15.75" thickBot="1" x14ac:dyDescent="0.3">
      <c r="A116" s="334" t="s">
        <v>93</v>
      </c>
      <c r="B116" s="335"/>
      <c r="C116" s="335"/>
      <c r="D116" s="335"/>
      <c r="E116" s="336"/>
    </row>
    <row r="117" spans="1:5" x14ac:dyDescent="0.25">
      <c r="A117" s="332"/>
      <c r="B117" s="18">
        <v>2018</v>
      </c>
      <c r="C117" s="18">
        <v>2019</v>
      </c>
      <c r="D117" s="18">
        <v>2020</v>
      </c>
      <c r="E117" s="36">
        <v>2021</v>
      </c>
    </row>
    <row r="118" spans="1:5" x14ac:dyDescent="0.25">
      <c r="A118" s="374"/>
      <c r="B118" s="18" t="s">
        <v>6</v>
      </c>
      <c r="C118" s="18" t="s">
        <v>7</v>
      </c>
      <c r="D118" s="18" t="s">
        <v>7</v>
      </c>
      <c r="E118" s="36" t="s">
        <v>7</v>
      </c>
    </row>
    <row r="119" spans="1:5" ht="15.75" thickBot="1" x14ac:dyDescent="0.3">
      <c r="A119" s="81" t="s">
        <v>0</v>
      </c>
      <c r="B119" s="70">
        <v>0</v>
      </c>
      <c r="C119" s="70">
        <v>0</v>
      </c>
      <c r="D119" s="70">
        <v>0</v>
      </c>
      <c r="E119" s="82">
        <v>0</v>
      </c>
    </row>
    <row r="120" spans="1:5" ht="36.75" thickBot="1" x14ac:dyDescent="0.3">
      <c r="A120" s="42" t="s">
        <v>39</v>
      </c>
      <c r="B120" s="88">
        <v>0</v>
      </c>
      <c r="C120" s="88">
        <v>0</v>
      </c>
      <c r="D120" s="88">
        <v>0</v>
      </c>
      <c r="E120" s="89">
        <v>0</v>
      </c>
    </row>
    <row r="121" spans="1:5" ht="24.75" thickBot="1" x14ac:dyDescent="0.3">
      <c r="A121" s="39" t="s">
        <v>1</v>
      </c>
      <c r="B121" s="11">
        <v>2950</v>
      </c>
      <c r="C121" s="9">
        <v>2950</v>
      </c>
      <c r="D121" s="9">
        <v>2950</v>
      </c>
      <c r="E121" s="40">
        <v>2950</v>
      </c>
    </row>
    <row r="122" spans="1:5" ht="15.75" thickBot="1" x14ac:dyDescent="0.3">
      <c r="A122" s="39" t="s">
        <v>2</v>
      </c>
      <c r="B122" s="11">
        <v>0</v>
      </c>
      <c r="C122" s="9">
        <v>0</v>
      </c>
      <c r="D122" s="9">
        <v>0</v>
      </c>
      <c r="E122" s="40">
        <v>0</v>
      </c>
    </row>
    <row r="123" spans="1:5" ht="24.75" thickBot="1" x14ac:dyDescent="0.3">
      <c r="A123" s="39" t="s">
        <v>28</v>
      </c>
      <c r="B123" s="11">
        <v>0</v>
      </c>
      <c r="C123" s="9">
        <v>0</v>
      </c>
      <c r="D123" s="9">
        <v>0</v>
      </c>
      <c r="E123" s="40">
        <v>0</v>
      </c>
    </row>
    <row r="124" spans="1:5" ht="24.75" thickBot="1" x14ac:dyDescent="0.3">
      <c r="A124" s="39" t="s">
        <v>29</v>
      </c>
      <c r="B124" s="11">
        <v>0</v>
      </c>
      <c r="C124" s="9">
        <v>0</v>
      </c>
      <c r="D124" s="9">
        <v>0</v>
      </c>
      <c r="E124" s="40">
        <v>0</v>
      </c>
    </row>
    <row r="125" spans="1:5" ht="36.75" thickBot="1" x14ac:dyDescent="0.3">
      <c r="A125" s="39" t="s">
        <v>3</v>
      </c>
      <c r="B125" s="11">
        <v>0</v>
      </c>
      <c r="C125" s="9">
        <v>0</v>
      </c>
      <c r="D125" s="9">
        <v>0</v>
      </c>
      <c r="E125" s="40">
        <v>0</v>
      </c>
    </row>
    <row r="126" spans="1:5" ht="48.75" thickBot="1" x14ac:dyDescent="0.3">
      <c r="A126" s="86" t="s">
        <v>47</v>
      </c>
      <c r="B126" s="21">
        <f>B125+B123+B124+B122+B121+B120+B119</f>
        <v>2950</v>
      </c>
      <c r="C126" s="21">
        <f>C125+C123+C124+C122+C121+C120+C119</f>
        <v>2950</v>
      </c>
      <c r="D126" s="21">
        <f>D125+D123+D124+D122+D121+D120+D119</f>
        <v>2950</v>
      </c>
      <c r="E126" s="90">
        <f>E125+E123+E124+E122+E121+E120+E119</f>
        <v>2950</v>
      </c>
    </row>
    <row r="127" spans="1:5" x14ac:dyDescent="0.25">
      <c r="A127" s="337" t="s">
        <v>123</v>
      </c>
      <c r="B127" s="341"/>
      <c r="C127" s="341"/>
      <c r="D127" s="341"/>
      <c r="E127" s="342"/>
    </row>
    <row r="128" spans="1:5" x14ac:dyDescent="0.25">
      <c r="A128" s="338"/>
      <c r="B128" s="344"/>
      <c r="C128" s="344"/>
      <c r="D128" s="344"/>
      <c r="E128" s="345"/>
    </row>
    <row r="129" spans="1:5" ht="15.75" thickBot="1" x14ac:dyDescent="0.3">
      <c r="A129" s="392"/>
      <c r="B129" s="344"/>
      <c r="C129" s="344"/>
      <c r="D129" s="344"/>
      <c r="E129" s="345"/>
    </row>
    <row r="130" spans="1:5" ht="15.75" thickBot="1" x14ac:dyDescent="0.3">
      <c r="A130" s="35" t="s">
        <v>170</v>
      </c>
      <c r="B130" s="361" t="s">
        <v>87</v>
      </c>
      <c r="C130" s="362"/>
      <c r="D130" s="362"/>
      <c r="E130" s="363"/>
    </row>
    <row r="131" spans="1:5" ht="15.75" thickBot="1" x14ac:dyDescent="0.3">
      <c r="A131" s="33" t="s">
        <v>10</v>
      </c>
      <c r="B131" s="364" t="s">
        <v>89</v>
      </c>
      <c r="C131" s="365"/>
      <c r="D131" s="365"/>
      <c r="E131" s="366"/>
    </row>
    <row r="132" spans="1:5" ht="15.75" thickBot="1" x14ac:dyDescent="0.3">
      <c r="A132" s="33" t="s">
        <v>15</v>
      </c>
      <c r="B132" s="367" t="s">
        <v>88</v>
      </c>
      <c r="C132" s="368"/>
      <c r="D132" s="368"/>
      <c r="E132" s="369"/>
    </row>
    <row r="133" spans="1:5" x14ac:dyDescent="0.25">
      <c r="A133" s="332"/>
      <c r="B133" s="18">
        <v>2018</v>
      </c>
      <c r="C133" s="18">
        <v>2019</v>
      </c>
      <c r="D133" s="18">
        <v>2020</v>
      </c>
      <c r="E133" s="36">
        <v>2021</v>
      </c>
    </row>
    <row r="134" spans="1:5" ht="15.75" thickBot="1" x14ac:dyDescent="0.3">
      <c r="A134" s="333"/>
      <c r="B134" s="19" t="s">
        <v>6</v>
      </c>
      <c r="C134" s="19" t="s">
        <v>7</v>
      </c>
      <c r="D134" s="19" t="s">
        <v>7</v>
      </c>
      <c r="E134" s="136" t="s">
        <v>7</v>
      </c>
    </row>
    <row r="135" spans="1:5" ht="15.75" thickBot="1" x14ac:dyDescent="0.3">
      <c r="A135" s="33" t="s">
        <v>9</v>
      </c>
      <c r="B135" s="5">
        <v>20</v>
      </c>
      <c r="C135" s="6">
        <v>20</v>
      </c>
      <c r="D135" s="6">
        <v>20</v>
      </c>
      <c r="E135" s="62">
        <v>20</v>
      </c>
    </row>
    <row r="136" spans="1:5" ht="23.25" thickBot="1" x14ac:dyDescent="0.3">
      <c r="A136" s="33" t="s">
        <v>16</v>
      </c>
      <c r="B136" s="5">
        <v>6220</v>
      </c>
      <c r="C136" s="5">
        <v>6220</v>
      </c>
      <c r="D136" s="5">
        <v>6220</v>
      </c>
      <c r="E136" s="5">
        <v>6220</v>
      </c>
    </row>
    <row r="137" spans="1:5" ht="23.25" thickBot="1" x14ac:dyDescent="0.3">
      <c r="A137" s="33" t="s">
        <v>26</v>
      </c>
      <c r="B137" s="5">
        <f>B136/B135</f>
        <v>311</v>
      </c>
      <c r="C137" s="5">
        <f t="shared" ref="C137:E137" si="7">C136/C135</f>
        <v>311</v>
      </c>
      <c r="D137" s="5">
        <f t="shared" si="7"/>
        <v>311</v>
      </c>
      <c r="E137" s="37">
        <f t="shared" si="7"/>
        <v>311</v>
      </c>
    </row>
    <row r="138" spans="1:5" ht="23.25" thickBot="1" x14ac:dyDescent="0.3">
      <c r="A138" s="33" t="s">
        <v>17</v>
      </c>
      <c r="B138" s="138"/>
      <c r="C138" s="7">
        <f>C135/B135-1</f>
        <v>0</v>
      </c>
      <c r="D138" s="7">
        <f t="shared" ref="D138:E140" si="8">D135/C135-1</f>
        <v>0</v>
      </c>
      <c r="E138" s="38">
        <f t="shared" si="8"/>
        <v>0</v>
      </c>
    </row>
    <row r="139" spans="1:5" ht="23.25" thickBot="1" x14ac:dyDescent="0.3">
      <c r="A139" s="33" t="s">
        <v>18</v>
      </c>
      <c r="B139" s="138"/>
      <c r="C139" s="7">
        <f>C136/B136-1</f>
        <v>0</v>
      </c>
      <c r="D139" s="7">
        <f t="shared" si="8"/>
        <v>0</v>
      </c>
      <c r="E139" s="38">
        <f t="shared" si="8"/>
        <v>0</v>
      </c>
    </row>
    <row r="140" spans="1:5" ht="23.25" thickBot="1" x14ac:dyDescent="0.3">
      <c r="A140" s="33" t="s">
        <v>19</v>
      </c>
      <c r="B140" s="138"/>
      <c r="C140" s="7">
        <f>C137/B137-1</f>
        <v>0</v>
      </c>
      <c r="D140" s="7">
        <f t="shared" si="8"/>
        <v>0</v>
      </c>
      <c r="E140" s="38">
        <f t="shared" si="8"/>
        <v>0</v>
      </c>
    </row>
    <row r="141" spans="1:5" x14ac:dyDescent="0.25">
      <c r="A141" s="332"/>
      <c r="B141" s="18">
        <v>2018</v>
      </c>
      <c r="C141" s="18">
        <v>2019</v>
      </c>
      <c r="D141" s="18">
        <v>2020</v>
      </c>
      <c r="E141" s="36">
        <v>2021</v>
      </c>
    </row>
    <row r="142" spans="1:5" ht="15.75" thickBot="1" x14ac:dyDescent="0.3">
      <c r="A142" s="333"/>
      <c r="B142" s="19" t="s">
        <v>6</v>
      </c>
      <c r="C142" s="19" t="s">
        <v>7</v>
      </c>
      <c r="D142" s="19" t="s">
        <v>7</v>
      </c>
      <c r="E142" s="136" t="s">
        <v>7</v>
      </c>
    </row>
    <row r="143" spans="1:5" ht="15.75" thickBot="1" x14ac:dyDescent="0.3">
      <c r="A143" s="334" t="s">
        <v>171</v>
      </c>
      <c r="B143" s="335"/>
      <c r="C143" s="335"/>
      <c r="D143" s="335"/>
      <c r="E143" s="336"/>
    </row>
    <row r="144" spans="1:5" x14ac:dyDescent="0.25">
      <c r="A144" s="332"/>
      <c r="B144" s="18">
        <v>2018</v>
      </c>
      <c r="C144" s="18">
        <v>2019</v>
      </c>
      <c r="D144" s="18">
        <v>2020</v>
      </c>
      <c r="E144" s="36">
        <v>2021</v>
      </c>
    </row>
    <row r="145" spans="1:5" ht="15.75" thickBot="1" x14ac:dyDescent="0.3">
      <c r="A145" s="333"/>
      <c r="B145" s="19" t="s">
        <v>6</v>
      </c>
      <c r="C145" s="19" t="s">
        <v>7</v>
      </c>
      <c r="D145" s="19" t="s">
        <v>7</v>
      </c>
      <c r="E145" s="136" t="s">
        <v>7</v>
      </c>
    </row>
    <row r="146" spans="1:5" ht="15.75" thickBot="1" x14ac:dyDescent="0.3">
      <c r="A146" s="39" t="s">
        <v>0</v>
      </c>
      <c r="B146" s="9">
        <v>4900</v>
      </c>
      <c r="C146" s="9">
        <v>4900</v>
      </c>
      <c r="D146" s="9">
        <v>4900</v>
      </c>
      <c r="E146" s="40">
        <v>4900</v>
      </c>
    </row>
    <row r="147" spans="1:5" ht="36.75" thickBot="1" x14ac:dyDescent="0.3">
      <c r="A147" s="39" t="s">
        <v>39</v>
      </c>
      <c r="B147" s="9">
        <v>820</v>
      </c>
      <c r="C147" s="9">
        <v>820</v>
      </c>
      <c r="D147" s="9">
        <v>820</v>
      </c>
      <c r="E147" s="40">
        <v>820</v>
      </c>
    </row>
    <row r="148" spans="1:5" ht="24.75" thickBot="1" x14ac:dyDescent="0.3">
      <c r="A148" s="39" t="s">
        <v>1</v>
      </c>
      <c r="B148" s="26">
        <v>500</v>
      </c>
      <c r="C148" s="24">
        <v>500</v>
      </c>
      <c r="D148" s="24">
        <v>500</v>
      </c>
      <c r="E148" s="45">
        <v>500</v>
      </c>
    </row>
    <row r="149" spans="1:5" ht="15.75" thickBot="1" x14ac:dyDescent="0.3">
      <c r="A149" s="39" t="s">
        <v>2</v>
      </c>
      <c r="B149" s="11">
        <v>0</v>
      </c>
      <c r="C149" s="9">
        <v>0</v>
      </c>
      <c r="D149" s="9">
        <v>0</v>
      </c>
      <c r="E149" s="40">
        <v>0</v>
      </c>
    </row>
    <row r="150" spans="1:5" ht="24.75" thickBot="1" x14ac:dyDescent="0.3">
      <c r="A150" s="39" t="s">
        <v>28</v>
      </c>
      <c r="B150" s="11">
        <v>0</v>
      </c>
      <c r="C150" s="9">
        <v>0</v>
      </c>
      <c r="D150" s="9">
        <v>0</v>
      </c>
      <c r="E150" s="40">
        <v>0</v>
      </c>
    </row>
    <row r="151" spans="1:5" ht="24.75" thickBot="1" x14ac:dyDescent="0.3">
      <c r="A151" s="39" t="s">
        <v>29</v>
      </c>
      <c r="B151" s="11"/>
      <c r="C151" s="9"/>
      <c r="D151" s="9"/>
      <c r="E151" s="40"/>
    </row>
    <row r="152" spans="1:5" ht="36.75" thickBot="1" x14ac:dyDescent="0.3">
      <c r="A152" s="39" t="s">
        <v>3</v>
      </c>
      <c r="B152" s="11">
        <v>0</v>
      </c>
      <c r="C152" s="9">
        <v>0</v>
      </c>
      <c r="D152" s="9">
        <v>0</v>
      </c>
      <c r="E152" s="40">
        <v>0</v>
      </c>
    </row>
    <row r="153" spans="1:5" ht="48.75" thickBot="1" x14ac:dyDescent="0.3">
      <c r="A153" s="86" t="s">
        <v>47</v>
      </c>
      <c r="B153" s="20">
        <f>B152+B151+B150+B149+B148+B147+B146</f>
        <v>6220</v>
      </c>
      <c r="C153" s="20">
        <f>C152+C151+C150+C149+C148+C147+C146</f>
        <v>6220</v>
      </c>
      <c r="D153" s="20">
        <f>D152+D151+D150+D149+D148+D147+D146</f>
        <v>6220</v>
      </c>
      <c r="E153" s="87">
        <f>E152+E151+E150+E149+E148+E147+E146</f>
        <v>6220</v>
      </c>
    </row>
    <row r="154" spans="1:5" x14ac:dyDescent="0.25">
      <c r="A154" s="337" t="s">
        <v>172</v>
      </c>
      <c r="B154" s="341" t="s">
        <v>23</v>
      </c>
      <c r="C154" s="341"/>
      <c r="D154" s="341"/>
      <c r="E154" s="342"/>
    </row>
    <row r="155" spans="1:5" x14ac:dyDescent="0.25">
      <c r="A155" s="338"/>
      <c r="B155" s="344"/>
      <c r="C155" s="344"/>
      <c r="D155" s="344"/>
      <c r="E155" s="345"/>
    </row>
    <row r="156" spans="1:5" ht="15.75" thickBot="1" x14ac:dyDescent="0.3">
      <c r="A156" s="339"/>
      <c r="B156" s="347"/>
      <c r="C156" s="347"/>
      <c r="D156" s="347"/>
      <c r="E156" s="348"/>
    </row>
    <row r="157" spans="1:5" ht="15.75" thickBot="1" x14ac:dyDescent="0.3">
      <c r="A157" s="48" t="s">
        <v>46</v>
      </c>
      <c r="B157" s="22">
        <f>IF(B153-B136=0,0,"Error")</f>
        <v>0</v>
      </c>
      <c r="C157" s="22">
        <f>IF(C153-C136=0,0,"Error")</f>
        <v>0</v>
      </c>
      <c r="D157" s="22">
        <f>IF(D153-D136=0,0,"Error")</f>
        <v>0</v>
      </c>
      <c r="E157" s="49">
        <f>IF(E153-E136=0,0,"Error")</f>
        <v>0</v>
      </c>
    </row>
    <row r="158" spans="1:5" ht="17.45" customHeight="1" thickBot="1" x14ac:dyDescent="0.3">
      <c r="A158" s="35" t="s">
        <v>173</v>
      </c>
      <c r="B158" s="389" t="s">
        <v>145</v>
      </c>
      <c r="C158" s="390"/>
      <c r="D158" s="390"/>
      <c r="E158" s="391"/>
    </row>
    <row r="159" spans="1:5" ht="25.9" customHeight="1" thickBot="1" x14ac:dyDescent="0.3">
      <c r="A159" s="33" t="s">
        <v>10</v>
      </c>
      <c r="B159" s="364" t="s">
        <v>141</v>
      </c>
      <c r="C159" s="365"/>
      <c r="D159" s="365"/>
      <c r="E159" s="366"/>
    </row>
    <row r="160" spans="1:5" ht="15.75" thickBot="1" x14ac:dyDescent="0.3">
      <c r="A160" s="33" t="s">
        <v>15</v>
      </c>
      <c r="B160" s="367" t="s">
        <v>88</v>
      </c>
      <c r="C160" s="368"/>
      <c r="D160" s="368"/>
      <c r="E160" s="369"/>
    </row>
    <row r="161" spans="1:5" x14ac:dyDescent="0.25">
      <c r="A161" s="332"/>
      <c r="B161" s="18">
        <v>2018</v>
      </c>
      <c r="C161" s="18">
        <v>2019</v>
      </c>
      <c r="D161" s="18">
        <v>2020</v>
      </c>
      <c r="E161" s="36">
        <v>2021</v>
      </c>
    </row>
    <row r="162" spans="1:5" ht="15.75" thickBot="1" x14ac:dyDescent="0.3">
      <c r="A162" s="333"/>
      <c r="B162" s="19" t="s">
        <v>6</v>
      </c>
      <c r="C162" s="19" t="s">
        <v>7</v>
      </c>
      <c r="D162" s="19" t="s">
        <v>7</v>
      </c>
      <c r="E162" s="136" t="s">
        <v>7</v>
      </c>
    </row>
    <row r="163" spans="1:5" ht="15.75" thickBot="1" x14ac:dyDescent="0.3">
      <c r="A163" s="33" t="s">
        <v>9</v>
      </c>
      <c r="B163" s="5">
        <v>7</v>
      </c>
      <c r="C163" s="6">
        <v>7</v>
      </c>
      <c r="D163" s="6">
        <v>7</v>
      </c>
      <c r="E163" s="62">
        <v>7</v>
      </c>
    </row>
    <row r="164" spans="1:5" ht="23.25" thickBot="1" x14ac:dyDescent="0.3">
      <c r="A164" s="33" t="s">
        <v>16</v>
      </c>
      <c r="B164" s="5">
        <v>2180</v>
      </c>
      <c r="C164" s="5">
        <v>2180</v>
      </c>
      <c r="D164" s="5">
        <v>2180</v>
      </c>
      <c r="E164" s="37">
        <v>2180</v>
      </c>
    </row>
    <row r="165" spans="1:5" ht="23.25" thickBot="1" x14ac:dyDescent="0.3">
      <c r="A165" s="33" t="s">
        <v>26</v>
      </c>
      <c r="B165" s="5">
        <f>B164/B163</f>
        <v>311.42857142857144</v>
      </c>
      <c r="C165" s="5">
        <f t="shared" ref="C165:E165" si="9">C164/C163</f>
        <v>311.42857142857144</v>
      </c>
      <c r="D165" s="5">
        <f t="shared" si="9"/>
        <v>311.42857142857144</v>
      </c>
      <c r="E165" s="37">
        <f t="shared" si="9"/>
        <v>311.42857142857144</v>
      </c>
    </row>
    <row r="166" spans="1:5" ht="23.25" thickBot="1" x14ac:dyDescent="0.3">
      <c r="A166" s="33" t="s">
        <v>17</v>
      </c>
      <c r="B166" s="138"/>
      <c r="C166" s="7">
        <f>C163/B163-1</f>
        <v>0</v>
      </c>
      <c r="D166" s="7">
        <f t="shared" ref="D166:E168" si="10">D163/C163-1</f>
        <v>0</v>
      </c>
      <c r="E166" s="38">
        <f t="shared" si="10"/>
        <v>0</v>
      </c>
    </row>
    <row r="167" spans="1:5" ht="23.25" thickBot="1" x14ac:dyDescent="0.3">
      <c r="A167" s="33" t="s">
        <v>18</v>
      </c>
      <c r="B167" s="138"/>
      <c r="C167" s="7">
        <f>C164/B164-1</f>
        <v>0</v>
      </c>
      <c r="D167" s="7">
        <f t="shared" si="10"/>
        <v>0</v>
      </c>
      <c r="E167" s="38">
        <f t="shared" si="10"/>
        <v>0</v>
      </c>
    </row>
    <row r="168" spans="1:5" ht="23.25" thickBot="1" x14ac:dyDescent="0.3">
      <c r="A168" s="33" t="s">
        <v>19</v>
      </c>
      <c r="B168" s="138"/>
      <c r="C168" s="7">
        <f>C165/B165-1</f>
        <v>0</v>
      </c>
      <c r="D168" s="7">
        <f t="shared" si="10"/>
        <v>0</v>
      </c>
      <c r="E168" s="38">
        <f t="shared" si="10"/>
        <v>0</v>
      </c>
    </row>
    <row r="169" spans="1:5" x14ac:dyDescent="0.25">
      <c r="A169" s="332"/>
      <c r="B169" s="18">
        <v>2018</v>
      </c>
      <c r="C169" s="18">
        <v>2019</v>
      </c>
      <c r="D169" s="18">
        <v>2020</v>
      </c>
      <c r="E169" s="36">
        <v>2021</v>
      </c>
    </row>
    <row r="170" spans="1:5" ht="15.75" thickBot="1" x14ac:dyDescent="0.3">
      <c r="A170" s="333"/>
      <c r="B170" s="19" t="s">
        <v>6</v>
      </c>
      <c r="C170" s="19" t="s">
        <v>7</v>
      </c>
      <c r="D170" s="19" t="s">
        <v>7</v>
      </c>
      <c r="E170" s="136" t="s">
        <v>7</v>
      </c>
    </row>
    <row r="171" spans="1:5" ht="15.75" thickBot="1" x14ac:dyDescent="0.3">
      <c r="A171" s="334" t="s">
        <v>174</v>
      </c>
      <c r="B171" s="335"/>
      <c r="C171" s="335"/>
      <c r="D171" s="335"/>
      <c r="E171" s="336"/>
    </row>
    <row r="172" spans="1:5" x14ac:dyDescent="0.25">
      <c r="A172" s="332"/>
      <c r="B172" s="18">
        <v>2018</v>
      </c>
      <c r="C172" s="18">
        <v>2019</v>
      </c>
      <c r="D172" s="18">
        <v>2020</v>
      </c>
      <c r="E172" s="36">
        <v>2021</v>
      </c>
    </row>
    <row r="173" spans="1:5" ht="15.75" thickBot="1" x14ac:dyDescent="0.3">
      <c r="A173" s="333"/>
      <c r="B173" s="19" t="s">
        <v>6</v>
      </c>
      <c r="C173" s="19" t="s">
        <v>7</v>
      </c>
      <c r="D173" s="19" t="s">
        <v>7</v>
      </c>
      <c r="E173" s="136" t="s">
        <v>7</v>
      </c>
    </row>
    <row r="174" spans="1:5" x14ac:dyDescent="0.25">
      <c r="A174" s="63" t="s">
        <v>0</v>
      </c>
      <c r="B174" s="27">
        <v>1850</v>
      </c>
      <c r="C174" s="27">
        <v>1850</v>
      </c>
      <c r="D174" s="27">
        <v>1850</v>
      </c>
      <c r="E174" s="64">
        <v>1850</v>
      </c>
    </row>
    <row r="175" spans="1:5" ht="36.75" thickBot="1" x14ac:dyDescent="0.3">
      <c r="A175" s="39" t="s">
        <v>39</v>
      </c>
      <c r="B175" s="9">
        <v>330</v>
      </c>
      <c r="C175" s="9">
        <v>330</v>
      </c>
      <c r="D175" s="9">
        <v>330</v>
      </c>
      <c r="E175" s="40">
        <v>330</v>
      </c>
    </row>
    <row r="176" spans="1:5" ht="24.75" thickBot="1" x14ac:dyDescent="0.3">
      <c r="A176" s="39" t="s">
        <v>1</v>
      </c>
      <c r="B176" s="26">
        <v>0</v>
      </c>
      <c r="C176" s="24">
        <v>0</v>
      </c>
      <c r="D176" s="24">
        <v>0</v>
      </c>
      <c r="E176" s="45">
        <v>0</v>
      </c>
    </row>
    <row r="177" spans="1:5" ht="15.75" thickBot="1" x14ac:dyDescent="0.3">
      <c r="A177" s="39" t="s">
        <v>2</v>
      </c>
      <c r="B177" s="11">
        <v>0</v>
      </c>
      <c r="C177" s="9">
        <v>0</v>
      </c>
      <c r="D177" s="9">
        <v>0</v>
      </c>
      <c r="E177" s="40">
        <v>0</v>
      </c>
    </row>
    <row r="178" spans="1:5" ht="24.75" thickBot="1" x14ac:dyDescent="0.3">
      <c r="A178" s="81" t="s">
        <v>28</v>
      </c>
      <c r="B178" s="71">
        <v>0</v>
      </c>
      <c r="C178" s="70">
        <v>0</v>
      </c>
      <c r="D178" s="70">
        <v>0</v>
      </c>
      <c r="E178" s="82">
        <v>0</v>
      </c>
    </row>
    <row r="179" spans="1:5" ht="24.75" thickBot="1" x14ac:dyDescent="0.3">
      <c r="A179" s="39" t="s">
        <v>29</v>
      </c>
      <c r="B179" s="11"/>
      <c r="C179" s="9"/>
      <c r="D179" s="9"/>
      <c r="E179" s="40"/>
    </row>
    <row r="180" spans="1:5" ht="36.75" thickBot="1" x14ac:dyDescent="0.3">
      <c r="A180" s="39" t="s">
        <v>3</v>
      </c>
      <c r="B180" s="11">
        <v>0</v>
      </c>
      <c r="C180" s="9">
        <v>0</v>
      </c>
      <c r="D180" s="9">
        <v>0</v>
      </c>
      <c r="E180" s="40">
        <v>0</v>
      </c>
    </row>
    <row r="181" spans="1:5" ht="48.75" thickBot="1" x14ac:dyDescent="0.3">
      <c r="A181" s="86" t="s">
        <v>47</v>
      </c>
      <c r="B181" s="20">
        <f>B180+B179+B178+B177+B176+B175+B174</f>
        <v>2180</v>
      </c>
      <c r="C181" s="20">
        <f>C180+C179+C178+C177+C176+C175+C174</f>
        <v>2180</v>
      </c>
      <c r="D181" s="20">
        <f>D180+D179+D178+D177+D176+D175+D174</f>
        <v>2180</v>
      </c>
      <c r="E181" s="87">
        <f>E180+E179+E178+E177+E176+E175+E174</f>
        <v>2180</v>
      </c>
    </row>
    <row r="182" spans="1:5" x14ac:dyDescent="0.25">
      <c r="A182" s="337" t="s">
        <v>175</v>
      </c>
      <c r="B182" s="341" t="s">
        <v>23</v>
      </c>
      <c r="C182" s="341"/>
      <c r="D182" s="341"/>
      <c r="E182" s="342"/>
    </row>
    <row r="183" spans="1:5" x14ac:dyDescent="0.25">
      <c r="A183" s="338"/>
      <c r="B183" s="344"/>
      <c r="C183" s="344"/>
      <c r="D183" s="344"/>
      <c r="E183" s="345"/>
    </row>
    <row r="184" spans="1:5" ht="15.75" thickBot="1" x14ac:dyDescent="0.3">
      <c r="A184" s="339"/>
      <c r="B184" s="347"/>
      <c r="C184" s="347"/>
      <c r="D184" s="347"/>
      <c r="E184" s="348"/>
    </row>
    <row r="185" spans="1:5" ht="15.75" thickBot="1" x14ac:dyDescent="0.3">
      <c r="A185" s="48" t="s">
        <v>46</v>
      </c>
      <c r="B185" s="22">
        <f>IF(B181-B164=0,0,"Error")</f>
        <v>0</v>
      </c>
      <c r="C185" s="22">
        <f>IF(C181-C164=0,0,"Error")</f>
        <v>0</v>
      </c>
      <c r="D185" s="22">
        <f>IF(D181-D164=0,0,"Error")</f>
        <v>0</v>
      </c>
      <c r="E185" s="49">
        <f>IF(E181-E164=0,0,"Error")</f>
        <v>0</v>
      </c>
    </row>
    <row r="186" spans="1:5" ht="24" customHeight="1" thickBot="1" x14ac:dyDescent="0.3">
      <c r="A186" s="68" t="s">
        <v>176</v>
      </c>
      <c r="B186" s="431" t="s">
        <v>142</v>
      </c>
      <c r="C186" s="432"/>
      <c r="D186" s="432"/>
      <c r="E186" s="433"/>
    </row>
    <row r="187" spans="1:5" ht="22.9" customHeight="1" thickBot="1" x14ac:dyDescent="0.3">
      <c r="A187" s="92" t="s">
        <v>10</v>
      </c>
      <c r="B187" s="434" t="s">
        <v>90</v>
      </c>
      <c r="C187" s="435"/>
      <c r="D187" s="435"/>
      <c r="E187" s="436"/>
    </row>
    <row r="188" spans="1:5" ht="15.75" thickBot="1" x14ac:dyDescent="0.3">
      <c r="A188" s="33" t="s">
        <v>15</v>
      </c>
      <c r="B188" s="367" t="s">
        <v>88</v>
      </c>
      <c r="C188" s="368"/>
      <c r="D188" s="368"/>
      <c r="E188" s="369"/>
    </row>
    <row r="189" spans="1:5" x14ac:dyDescent="0.25">
      <c r="A189" s="332"/>
      <c r="B189" s="18">
        <v>2018</v>
      </c>
      <c r="C189" s="18">
        <v>2019</v>
      </c>
      <c r="D189" s="18">
        <v>2020</v>
      </c>
      <c r="E189" s="36">
        <v>2021</v>
      </c>
    </row>
    <row r="190" spans="1:5" ht="15.75" thickBot="1" x14ac:dyDescent="0.3">
      <c r="A190" s="333"/>
      <c r="B190" s="19" t="s">
        <v>6</v>
      </c>
      <c r="C190" s="19" t="s">
        <v>7</v>
      </c>
      <c r="D190" s="19" t="s">
        <v>7</v>
      </c>
      <c r="E190" s="136" t="s">
        <v>7</v>
      </c>
    </row>
    <row r="191" spans="1:5" ht="15.75" thickBot="1" x14ac:dyDescent="0.3">
      <c r="A191" s="51" t="s">
        <v>9</v>
      </c>
      <c r="B191" s="52">
        <v>52</v>
      </c>
      <c r="C191" s="52">
        <v>52</v>
      </c>
      <c r="D191" s="52">
        <v>52</v>
      </c>
      <c r="E191" s="53">
        <v>52</v>
      </c>
    </row>
    <row r="192" spans="1:5" ht="23.25" thickBot="1" x14ac:dyDescent="0.3">
      <c r="A192" s="33" t="s">
        <v>16</v>
      </c>
      <c r="B192" s="5">
        <v>8400</v>
      </c>
      <c r="C192" s="5">
        <v>8400</v>
      </c>
      <c r="D192" s="5">
        <v>8400</v>
      </c>
      <c r="E192" s="5">
        <v>8400</v>
      </c>
    </row>
    <row r="193" spans="1:5" ht="23.25" thickBot="1" x14ac:dyDescent="0.3">
      <c r="A193" s="33" t="s">
        <v>26</v>
      </c>
      <c r="B193" s="5">
        <f>B192/B191</f>
        <v>161.53846153846155</v>
      </c>
      <c r="C193" s="5">
        <f t="shared" ref="C193:E193" si="11">C192/C191</f>
        <v>161.53846153846155</v>
      </c>
      <c r="D193" s="5">
        <f t="shared" si="11"/>
        <v>161.53846153846155</v>
      </c>
      <c r="E193" s="37">
        <f t="shared" si="11"/>
        <v>161.53846153846155</v>
      </c>
    </row>
    <row r="194" spans="1:5" ht="23.25" thickBot="1" x14ac:dyDescent="0.3">
      <c r="A194" s="33" t="s">
        <v>17</v>
      </c>
      <c r="B194" s="138"/>
      <c r="C194" s="7">
        <f>C191/B191-1</f>
        <v>0</v>
      </c>
      <c r="D194" s="7">
        <f t="shared" ref="D194:E196" si="12">D191/C191-1</f>
        <v>0</v>
      </c>
      <c r="E194" s="38">
        <f t="shared" si="12"/>
        <v>0</v>
      </c>
    </row>
    <row r="195" spans="1:5" ht="23.25" thickBot="1" x14ac:dyDescent="0.3">
      <c r="A195" s="33" t="s">
        <v>18</v>
      </c>
      <c r="B195" s="138"/>
      <c r="C195" s="7">
        <f>C192/B192-1</f>
        <v>0</v>
      </c>
      <c r="D195" s="7">
        <f t="shared" si="12"/>
        <v>0</v>
      </c>
      <c r="E195" s="38">
        <f t="shared" si="12"/>
        <v>0</v>
      </c>
    </row>
    <row r="196" spans="1:5" ht="23.25" thickBot="1" x14ac:dyDescent="0.3">
      <c r="A196" s="33" t="s">
        <v>19</v>
      </c>
      <c r="B196" s="138"/>
      <c r="C196" s="7">
        <f>C193/B193-1</f>
        <v>0</v>
      </c>
      <c r="D196" s="7">
        <f t="shared" si="12"/>
        <v>0</v>
      </c>
      <c r="E196" s="38">
        <f t="shared" si="12"/>
        <v>0</v>
      </c>
    </row>
    <row r="197" spans="1:5" ht="15.75" thickBot="1" x14ac:dyDescent="0.3">
      <c r="A197" s="334" t="s">
        <v>177</v>
      </c>
      <c r="B197" s="335"/>
      <c r="C197" s="335"/>
      <c r="D197" s="335"/>
      <c r="E197" s="336"/>
    </row>
    <row r="198" spans="1:5" x14ac:dyDescent="0.25">
      <c r="A198" s="332"/>
      <c r="B198" s="18">
        <v>2018</v>
      </c>
      <c r="C198" s="18">
        <v>2019</v>
      </c>
      <c r="D198" s="18">
        <v>2020</v>
      </c>
      <c r="E198" s="36">
        <v>2021</v>
      </c>
    </row>
    <row r="199" spans="1:5" ht="15.75" thickBot="1" x14ac:dyDescent="0.3">
      <c r="A199" s="333"/>
      <c r="B199" s="19" t="s">
        <v>6</v>
      </c>
      <c r="C199" s="19" t="s">
        <v>7</v>
      </c>
      <c r="D199" s="19" t="s">
        <v>7</v>
      </c>
      <c r="E199" s="136" t="s">
        <v>7</v>
      </c>
    </row>
    <row r="200" spans="1:5" ht="15.75" thickBot="1" x14ac:dyDescent="0.3">
      <c r="A200" s="39" t="s">
        <v>0</v>
      </c>
      <c r="B200" s="9">
        <v>6750</v>
      </c>
      <c r="C200" s="9">
        <v>6750</v>
      </c>
      <c r="D200" s="9">
        <v>6750</v>
      </c>
      <c r="E200" s="40">
        <v>6750</v>
      </c>
    </row>
    <row r="201" spans="1:5" ht="36.75" thickBot="1" x14ac:dyDescent="0.3">
      <c r="A201" s="39" t="s">
        <v>39</v>
      </c>
      <c r="B201" s="9">
        <v>1150</v>
      </c>
      <c r="C201" s="9">
        <v>1150</v>
      </c>
      <c r="D201" s="9">
        <v>1150</v>
      </c>
      <c r="E201" s="40">
        <v>1150</v>
      </c>
    </row>
    <row r="202" spans="1:5" ht="24.75" thickBot="1" x14ac:dyDescent="0.3">
      <c r="A202" s="39" t="s">
        <v>1</v>
      </c>
      <c r="B202" s="26">
        <v>500</v>
      </c>
      <c r="C202" s="24">
        <v>500</v>
      </c>
      <c r="D202" s="24">
        <v>500</v>
      </c>
      <c r="E202" s="45">
        <v>500</v>
      </c>
    </row>
    <row r="203" spans="1:5" ht="15.75" thickBot="1" x14ac:dyDescent="0.3">
      <c r="A203" s="39" t="s">
        <v>2</v>
      </c>
      <c r="B203" s="11">
        <v>0</v>
      </c>
      <c r="C203" s="9">
        <v>0</v>
      </c>
      <c r="D203" s="9">
        <v>0</v>
      </c>
      <c r="E203" s="40">
        <v>0</v>
      </c>
    </row>
    <row r="204" spans="1:5" ht="24.75" thickBot="1" x14ac:dyDescent="0.3">
      <c r="A204" s="39" t="s">
        <v>28</v>
      </c>
      <c r="B204" s="11">
        <v>0</v>
      </c>
      <c r="C204" s="9">
        <v>0</v>
      </c>
      <c r="D204" s="9">
        <v>0</v>
      </c>
      <c r="E204" s="40">
        <v>0</v>
      </c>
    </row>
    <row r="205" spans="1:5" ht="24.75" thickBot="1" x14ac:dyDescent="0.3">
      <c r="A205" s="39" t="s">
        <v>29</v>
      </c>
      <c r="B205" s="11">
        <v>0</v>
      </c>
      <c r="C205" s="9">
        <v>0</v>
      </c>
      <c r="D205" s="9">
        <v>0</v>
      </c>
      <c r="E205" s="40">
        <v>0</v>
      </c>
    </row>
    <row r="206" spans="1:5" ht="36.75" thickBot="1" x14ac:dyDescent="0.3">
      <c r="A206" s="66" t="s">
        <v>3</v>
      </c>
      <c r="B206" s="58">
        <v>0</v>
      </c>
      <c r="C206" s="59">
        <v>0</v>
      </c>
      <c r="D206" s="59">
        <v>0</v>
      </c>
      <c r="E206" s="60">
        <v>0</v>
      </c>
    </row>
    <row r="207" spans="1:5" ht="48.75" thickBot="1" x14ac:dyDescent="0.3">
      <c r="A207" s="86" t="s">
        <v>47</v>
      </c>
      <c r="B207" s="21">
        <f>B206+B204+B205+B203+B202+B201+B200</f>
        <v>8400</v>
      </c>
      <c r="C207" s="21">
        <f>C206+C204+C205+C203+C202+C201+C200</f>
        <v>8400</v>
      </c>
      <c r="D207" s="21">
        <f>D206+D204+D205+D203+D202+D201+D200</f>
        <v>8400</v>
      </c>
      <c r="E207" s="90">
        <f>E206+E204+E205+E203+E202+E201+E200</f>
        <v>8400</v>
      </c>
    </row>
    <row r="208" spans="1:5" x14ac:dyDescent="0.25">
      <c r="A208" s="337" t="s">
        <v>178</v>
      </c>
      <c r="B208" s="340"/>
      <c r="C208" s="341"/>
      <c r="D208" s="341"/>
      <c r="E208" s="342"/>
    </row>
    <row r="209" spans="1:5" x14ac:dyDescent="0.25">
      <c r="A209" s="338"/>
      <c r="B209" s="343"/>
      <c r="C209" s="344"/>
      <c r="D209" s="344"/>
      <c r="E209" s="345"/>
    </row>
    <row r="210" spans="1:5" ht="15.75" thickBot="1" x14ac:dyDescent="0.3">
      <c r="A210" s="392"/>
      <c r="B210" s="386"/>
      <c r="C210" s="387"/>
      <c r="D210" s="387"/>
      <c r="E210" s="388"/>
    </row>
    <row r="211" spans="1:5" ht="15.75" thickBot="1" x14ac:dyDescent="0.3">
      <c r="A211" s="48" t="s">
        <v>46</v>
      </c>
      <c r="B211" s="22">
        <f>IF(B207-B192=0,0,"Error")</f>
        <v>0</v>
      </c>
      <c r="C211" s="22">
        <f>IF(C207-C192=0,0,"Error")</f>
        <v>0</v>
      </c>
      <c r="D211" s="22">
        <f>IF(D207-D192=0,0,"Error")</f>
        <v>0</v>
      </c>
      <c r="E211" s="49">
        <f>IF(E207-E192=0,0,"Error")</f>
        <v>0</v>
      </c>
    </row>
    <row r="212" spans="1:5" ht="23.25" thickBot="1" x14ac:dyDescent="0.3">
      <c r="A212" s="50" t="s">
        <v>179</v>
      </c>
      <c r="B212" s="389" t="s">
        <v>96</v>
      </c>
      <c r="C212" s="390"/>
      <c r="D212" s="390"/>
      <c r="E212" s="391"/>
    </row>
    <row r="213" spans="1:5" ht="25.15" customHeight="1" thickBot="1" x14ac:dyDescent="0.3">
      <c r="A213" s="33" t="s">
        <v>10</v>
      </c>
      <c r="B213" s="364" t="s">
        <v>98</v>
      </c>
      <c r="C213" s="365"/>
      <c r="D213" s="365"/>
      <c r="E213" s="366"/>
    </row>
    <row r="214" spans="1:5" ht="25.15" customHeight="1" thickBot="1" x14ac:dyDescent="0.3">
      <c r="A214" s="33" t="s">
        <v>15</v>
      </c>
      <c r="B214" s="367" t="s">
        <v>97</v>
      </c>
      <c r="C214" s="368"/>
      <c r="D214" s="368"/>
      <c r="E214" s="369"/>
    </row>
    <row r="215" spans="1:5" x14ac:dyDescent="0.25">
      <c r="A215" s="332"/>
      <c r="B215" s="18">
        <v>2018</v>
      </c>
      <c r="C215" s="18">
        <v>2019</v>
      </c>
      <c r="D215" s="18">
        <v>2020</v>
      </c>
      <c r="E215" s="36">
        <v>2021</v>
      </c>
    </row>
    <row r="216" spans="1:5" ht="15.75" thickBot="1" x14ac:dyDescent="0.3">
      <c r="A216" s="333"/>
      <c r="B216" s="19" t="s">
        <v>6</v>
      </c>
      <c r="C216" s="19" t="s">
        <v>7</v>
      </c>
      <c r="D216" s="19" t="s">
        <v>7</v>
      </c>
      <c r="E216" s="136" t="s">
        <v>7</v>
      </c>
    </row>
    <row r="217" spans="1:5" ht="15.75" thickBot="1" x14ac:dyDescent="0.3">
      <c r="A217" s="33" t="s">
        <v>9</v>
      </c>
      <c r="B217" s="5">
        <v>2</v>
      </c>
      <c r="C217" s="5">
        <v>2</v>
      </c>
      <c r="D217" s="5">
        <v>2</v>
      </c>
      <c r="E217" s="37">
        <v>2</v>
      </c>
    </row>
    <row r="218" spans="1:5" ht="23.25" thickBot="1" x14ac:dyDescent="0.3">
      <c r="A218" s="33" t="s">
        <v>16</v>
      </c>
      <c r="B218" s="5">
        <v>5125</v>
      </c>
      <c r="C218" s="5">
        <v>5125</v>
      </c>
      <c r="D218" s="5">
        <v>5125</v>
      </c>
      <c r="E218" s="5">
        <v>5125</v>
      </c>
    </row>
    <row r="219" spans="1:5" ht="23.25" thickBot="1" x14ac:dyDescent="0.3">
      <c r="A219" s="33" t="s">
        <v>26</v>
      </c>
      <c r="B219" s="5">
        <f>B218/B217</f>
        <v>2562.5</v>
      </c>
      <c r="C219" s="5">
        <f t="shared" ref="C219:E219" si="13">C218/C217</f>
        <v>2562.5</v>
      </c>
      <c r="D219" s="5">
        <f t="shared" si="13"/>
        <v>2562.5</v>
      </c>
      <c r="E219" s="37">
        <f t="shared" si="13"/>
        <v>2562.5</v>
      </c>
    </row>
    <row r="220" spans="1:5" ht="23.25" thickBot="1" x14ac:dyDescent="0.3">
      <c r="A220" s="33" t="s">
        <v>17</v>
      </c>
      <c r="B220" s="138"/>
      <c r="C220" s="7">
        <f>C217/B217-1</f>
        <v>0</v>
      </c>
      <c r="D220" s="7">
        <f t="shared" ref="D220:E222" si="14">D217/C217-1</f>
        <v>0</v>
      </c>
      <c r="E220" s="38">
        <f t="shared" si="14"/>
        <v>0</v>
      </c>
    </row>
    <row r="221" spans="1:5" ht="23.25" thickBot="1" x14ac:dyDescent="0.3">
      <c r="A221" s="33" t="s">
        <v>18</v>
      </c>
      <c r="B221" s="138"/>
      <c r="C221" s="7">
        <f>C218/B218-1</f>
        <v>0</v>
      </c>
      <c r="D221" s="7">
        <f t="shared" si="14"/>
        <v>0</v>
      </c>
      <c r="E221" s="38">
        <f t="shared" si="14"/>
        <v>0</v>
      </c>
    </row>
    <row r="222" spans="1:5" ht="23.25" thickBot="1" x14ac:dyDescent="0.3">
      <c r="A222" s="33" t="s">
        <v>19</v>
      </c>
      <c r="B222" s="138"/>
      <c r="C222" s="7">
        <f>C219/B219-1</f>
        <v>0</v>
      </c>
      <c r="D222" s="7">
        <f t="shared" si="14"/>
        <v>0</v>
      </c>
      <c r="E222" s="38">
        <f t="shared" si="14"/>
        <v>0</v>
      </c>
    </row>
    <row r="223" spans="1:5" ht="15.75" thickBot="1" x14ac:dyDescent="0.3">
      <c r="A223" s="334" t="s">
        <v>180</v>
      </c>
      <c r="B223" s="335"/>
      <c r="C223" s="335"/>
      <c r="D223" s="335"/>
      <c r="E223" s="336"/>
    </row>
    <row r="224" spans="1:5" x14ac:dyDescent="0.25">
      <c r="A224" s="332"/>
      <c r="B224" s="18">
        <v>2018</v>
      </c>
      <c r="C224" s="18">
        <v>2019</v>
      </c>
      <c r="D224" s="18">
        <v>2020</v>
      </c>
      <c r="E224" s="36">
        <v>2021</v>
      </c>
    </row>
    <row r="225" spans="1:5" ht="15.75" thickBot="1" x14ac:dyDescent="0.3">
      <c r="A225" s="333"/>
      <c r="B225" s="19" t="s">
        <v>6</v>
      </c>
      <c r="C225" s="19" t="s">
        <v>7</v>
      </c>
      <c r="D225" s="19" t="s">
        <v>7</v>
      </c>
      <c r="E225" s="136" t="s">
        <v>7</v>
      </c>
    </row>
    <row r="226" spans="1:5" ht="15.75" thickBot="1" x14ac:dyDescent="0.3">
      <c r="A226" s="39" t="s">
        <v>0</v>
      </c>
      <c r="B226" s="9">
        <v>4200</v>
      </c>
      <c r="C226" s="9">
        <v>4200</v>
      </c>
      <c r="D226" s="9">
        <v>4200</v>
      </c>
      <c r="E226" s="40">
        <v>4200</v>
      </c>
    </row>
    <row r="227" spans="1:5" ht="36.75" thickBot="1" x14ac:dyDescent="0.3">
      <c r="A227" s="81" t="s">
        <v>39</v>
      </c>
      <c r="B227" s="70">
        <v>725</v>
      </c>
      <c r="C227" s="70">
        <v>725</v>
      </c>
      <c r="D227" s="70">
        <v>725</v>
      </c>
      <c r="E227" s="82">
        <v>725</v>
      </c>
    </row>
    <row r="228" spans="1:5" ht="24.75" thickBot="1" x14ac:dyDescent="0.3">
      <c r="A228" s="39" t="s">
        <v>1</v>
      </c>
      <c r="B228" s="26">
        <v>200</v>
      </c>
      <c r="C228" s="24">
        <v>200</v>
      </c>
      <c r="D228" s="24">
        <v>200</v>
      </c>
      <c r="E228" s="45">
        <v>200</v>
      </c>
    </row>
    <row r="229" spans="1:5" ht="15.75" thickBot="1" x14ac:dyDescent="0.3">
      <c r="A229" s="39" t="s">
        <v>2</v>
      </c>
      <c r="B229" s="11">
        <v>0</v>
      </c>
      <c r="C229" s="9">
        <v>0</v>
      </c>
      <c r="D229" s="9">
        <v>0</v>
      </c>
      <c r="E229" s="40">
        <v>0</v>
      </c>
    </row>
    <row r="230" spans="1:5" ht="24.75" thickBot="1" x14ac:dyDescent="0.3">
      <c r="A230" s="39" t="s">
        <v>28</v>
      </c>
      <c r="B230" s="11">
        <v>0</v>
      </c>
      <c r="C230" s="9">
        <v>0</v>
      </c>
      <c r="D230" s="9">
        <v>0</v>
      </c>
      <c r="E230" s="40">
        <v>0</v>
      </c>
    </row>
    <row r="231" spans="1:5" ht="24.75" thickBot="1" x14ac:dyDescent="0.3">
      <c r="A231" s="39" t="s">
        <v>29</v>
      </c>
      <c r="B231" s="11">
        <v>0</v>
      </c>
      <c r="C231" s="9">
        <v>0</v>
      </c>
      <c r="D231" s="9">
        <v>0</v>
      </c>
      <c r="E231" s="40">
        <v>0</v>
      </c>
    </row>
    <row r="232" spans="1:5" ht="36.75" thickBot="1" x14ac:dyDescent="0.3">
      <c r="A232" s="39" t="s">
        <v>3</v>
      </c>
      <c r="B232" s="11">
        <v>0</v>
      </c>
      <c r="C232" s="9">
        <v>0</v>
      </c>
      <c r="D232" s="9">
        <v>0</v>
      </c>
      <c r="E232" s="40">
        <v>0</v>
      </c>
    </row>
    <row r="233" spans="1:5" ht="48.75" thickBot="1" x14ac:dyDescent="0.3">
      <c r="A233" s="86" t="s">
        <v>47</v>
      </c>
      <c r="B233" s="21">
        <f>B232+B230+B231+B229+B228+B227+B226</f>
        <v>5125</v>
      </c>
      <c r="C233" s="21">
        <f>C232+C230+C231+C229+C228+C227+C226</f>
        <v>5125</v>
      </c>
      <c r="D233" s="21">
        <f>D232+D230+D231+D229+D228+D227+D226</f>
        <v>5125</v>
      </c>
      <c r="E233" s="90">
        <f>E232+E230+E231+E229+E228+E227+E226</f>
        <v>5125</v>
      </c>
    </row>
    <row r="234" spans="1:5" x14ac:dyDescent="0.25">
      <c r="A234" s="337" t="s">
        <v>181</v>
      </c>
      <c r="B234" s="341"/>
      <c r="C234" s="341"/>
      <c r="D234" s="341"/>
      <c r="E234" s="342"/>
    </row>
    <row r="235" spans="1:5" x14ac:dyDescent="0.25">
      <c r="A235" s="338"/>
      <c r="B235" s="344"/>
      <c r="C235" s="344"/>
      <c r="D235" s="344"/>
      <c r="E235" s="345"/>
    </row>
    <row r="236" spans="1:5" ht="15.75" thickBot="1" x14ac:dyDescent="0.3">
      <c r="A236" s="339"/>
      <c r="B236" s="347"/>
      <c r="C236" s="347"/>
      <c r="D236" s="347"/>
      <c r="E236" s="348"/>
    </row>
    <row r="237" spans="1:5" ht="15.75" thickBot="1" x14ac:dyDescent="0.3">
      <c r="A237" s="48" t="s">
        <v>46</v>
      </c>
      <c r="B237" s="22">
        <f>IF(B233-B218=0,0,"Error")</f>
        <v>0</v>
      </c>
      <c r="C237" s="22">
        <f>IF(C233-C218=0,0,"Error")</f>
        <v>0</v>
      </c>
      <c r="D237" s="22">
        <f>IF(D233-D218=0,0,"Error")</f>
        <v>0</v>
      </c>
      <c r="E237" s="49">
        <f>IF(E233-E218=0,0,"Error")</f>
        <v>0</v>
      </c>
    </row>
    <row r="238" spans="1:5" ht="23.25" thickBot="1" x14ac:dyDescent="0.3">
      <c r="A238" s="50" t="s">
        <v>182</v>
      </c>
      <c r="B238" s="389" t="s">
        <v>100</v>
      </c>
      <c r="C238" s="390"/>
      <c r="D238" s="390"/>
      <c r="E238" s="391"/>
    </row>
    <row r="239" spans="1:5" ht="20.45" customHeight="1" thickBot="1" x14ac:dyDescent="0.3">
      <c r="A239" s="33" t="s">
        <v>10</v>
      </c>
      <c r="B239" s="364" t="s">
        <v>140</v>
      </c>
      <c r="C239" s="365"/>
      <c r="D239" s="365"/>
      <c r="E239" s="366"/>
    </row>
    <row r="240" spans="1:5" ht="15.75" thickBot="1" x14ac:dyDescent="0.3">
      <c r="A240" s="33" t="s">
        <v>15</v>
      </c>
      <c r="B240" s="367" t="s">
        <v>99</v>
      </c>
      <c r="C240" s="368"/>
      <c r="D240" s="368"/>
      <c r="E240" s="369"/>
    </row>
    <row r="241" spans="1:5" x14ac:dyDescent="0.25">
      <c r="A241" s="332"/>
      <c r="B241" s="18">
        <v>2018</v>
      </c>
      <c r="C241" s="18">
        <v>2019</v>
      </c>
      <c r="D241" s="18">
        <v>2020</v>
      </c>
      <c r="E241" s="36">
        <v>2021</v>
      </c>
    </row>
    <row r="242" spans="1:5" ht="15.75" thickBot="1" x14ac:dyDescent="0.3">
      <c r="A242" s="333"/>
      <c r="B242" s="19" t="s">
        <v>6</v>
      </c>
      <c r="C242" s="19" t="s">
        <v>7</v>
      </c>
      <c r="D242" s="19" t="s">
        <v>7</v>
      </c>
      <c r="E242" s="136" t="s">
        <v>7</v>
      </c>
    </row>
    <row r="243" spans="1:5" ht="15.75" thickBot="1" x14ac:dyDescent="0.3">
      <c r="A243" s="33" t="s">
        <v>9</v>
      </c>
      <c r="B243" s="5">
        <v>2</v>
      </c>
      <c r="C243" s="5">
        <v>2</v>
      </c>
      <c r="D243" s="5">
        <v>2</v>
      </c>
      <c r="E243" s="37">
        <v>2</v>
      </c>
    </row>
    <row r="244" spans="1:5" ht="23.25" thickBot="1" x14ac:dyDescent="0.3">
      <c r="A244" s="33" t="s">
        <v>16</v>
      </c>
      <c r="B244" s="5">
        <v>5125</v>
      </c>
      <c r="C244" s="5">
        <v>5125</v>
      </c>
      <c r="D244" s="5">
        <v>5125</v>
      </c>
      <c r="E244" s="5">
        <v>5125</v>
      </c>
    </row>
    <row r="245" spans="1:5" ht="23.25" thickBot="1" x14ac:dyDescent="0.3">
      <c r="A245" s="33" t="s">
        <v>26</v>
      </c>
      <c r="B245" s="5">
        <f>B244/B243</f>
        <v>2562.5</v>
      </c>
      <c r="C245" s="5">
        <f t="shared" ref="C245:E245" si="15">C244/C243</f>
        <v>2562.5</v>
      </c>
      <c r="D245" s="5">
        <f t="shared" si="15"/>
        <v>2562.5</v>
      </c>
      <c r="E245" s="37">
        <f t="shared" si="15"/>
        <v>2562.5</v>
      </c>
    </row>
    <row r="246" spans="1:5" ht="23.25" thickBot="1" x14ac:dyDescent="0.3">
      <c r="A246" s="33" t="s">
        <v>17</v>
      </c>
      <c r="B246" s="138"/>
      <c r="C246" s="7">
        <f>C243/B243-1</f>
        <v>0</v>
      </c>
      <c r="D246" s="7">
        <f t="shared" ref="D246:E248" si="16">D243/C243-1</f>
        <v>0</v>
      </c>
      <c r="E246" s="38">
        <f t="shared" si="16"/>
        <v>0</v>
      </c>
    </row>
    <row r="247" spans="1:5" ht="23.25" thickBot="1" x14ac:dyDescent="0.3">
      <c r="A247" s="33" t="s">
        <v>18</v>
      </c>
      <c r="B247" s="138"/>
      <c r="C247" s="7">
        <f>C244/B244-1</f>
        <v>0</v>
      </c>
      <c r="D247" s="7">
        <f t="shared" si="16"/>
        <v>0</v>
      </c>
      <c r="E247" s="38">
        <f t="shared" si="16"/>
        <v>0</v>
      </c>
    </row>
    <row r="248" spans="1:5" ht="23.25" thickBot="1" x14ac:dyDescent="0.3">
      <c r="A248" s="33" t="s">
        <v>19</v>
      </c>
      <c r="B248" s="138"/>
      <c r="C248" s="7">
        <f>C245/B245-1</f>
        <v>0</v>
      </c>
      <c r="D248" s="7">
        <f t="shared" si="16"/>
        <v>0</v>
      </c>
      <c r="E248" s="38">
        <f t="shared" si="16"/>
        <v>0</v>
      </c>
    </row>
    <row r="249" spans="1:5" x14ac:dyDescent="0.25">
      <c r="A249" s="427" t="s">
        <v>183</v>
      </c>
      <c r="B249" s="428"/>
      <c r="C249" s="428"/>
      <c r="D249" s="428"/>
      <c r="E249" s="429"/>
    </row>
    <row r="250" spans="1:5" x14ac:dyDescent="0.25">
      <c r="A250" s="430"/>
      <c r="B250" s="72">
        <v>2018</v>
      </c>
      <c r="C250" s="72">
        <v>2019</v>
      </c>
      <c r="D250" s="72">
        <v>2020</v>
      </c>
      <c r="E250" s="93">
        <v>2021</v>
      </c>
    </row>
    <row r="251" spans="1:5" ht="15.75" thickBot="1" x14ac:dyDescent="0.3">
      <c r="A251" s="370"/>
      <c r="B251" s="73" t="s">
        <v>6</v>
      </c>
      <c r="C251" s="73" t="s">
        <v>7</v>
      </c>
      <c r="D251" s="73" t="s">
        <v>7</v>
      </c>
      <c r="E251" s="94" t="s">
        <v>7</v>
      </c>
    </row>
    <row r="252" spans="1:5" ht="15.75" thickBot="1" x14ac:dyDescent="0.3">
      <c r="A252" s="39" t="s">
        <v>0</v>
      </c>
      <c r="B252" s="9">
        <v>4200</v>
      </c>
      <c r="C252" s="9">
        <v>4200</v>
      </c>
      <c r="D252" s="9">
        <v>4200</v>
      </c>
      <c r="E252" s="40">
        <v>4200</v>
      </c>
    </row>
    <row r="253" spans="1:5" ht="36" x14ac:dyDescent="0.25">
      <c r="A253" s="63" t="s">
        <v>39</v>
      </c>
      <c r="B253" s="27">
        <v>725</v>
      </c>
      <c r="C253" s="27">
        <v>725</v>
      </c>
      <c r="D253" s="27">
        <v>725</v>
      </c>
      <c r="E253" s="64">
        <v>725</v>
      </c>
    </row>
    <row r="254" spans="1:5" ht="24.75" thickBot="1" x14ac:dyDescent="0.3">
      <c r="A254" s="42" t="s">
        <v>1</v>
      </c>
      <c r="B254" s="95">
        <v>200</v>
      </c>
      <c r="C254" s="88">
        <v>200</v>
      </c>
      <c r="D254" s="88">
        <v>200</v>
      </c>
      <c r="E254" s="89">
        <v>200</v>
      </c>
    </row>
    <row r="255" spans="1:5" ht="15.75" thickBot="1" x14ac:dyDescent="0.3">
      <c r="A255" s="39" t="s">
        <v>2</v>
      </c>
      <c r="B255" s="11">
        <v>0</v>
      </c>
      <c r="C255" s="9">
        <v>0</v>
      </c>
      <c r="D255" s="9">
        <v>0</v>
      </c>
      <c r="E255" s="40">
        <v>0</v>
      </c>
    </row>
    <row r="256" spans="1:5" ht="24.75" thickBot="1" x14ac:dyDescent="0.3">
      <c r="A256" s="39" t="s">
        <v>28</v>
      </c>
      <c r="B256" s="11">
        <v>0</v>
      </c>
      <c r="C256" s="9">
        <v>0</v>
      </c>
      <c r="D256" s="9">
        <v>0</v>
      </c>
      <c r="E256" s="40">
        <v>0</v>
      </c>
    </row>
    <row r="257" spans="1:6" ht="24.75" thickBot="1" x14ac:dyDescent="0.3">
      <c r="A257" s="39" t="s">
        <v>29</v>
      </c>
      <c r="B257" s="11"/>
      <c r="C257" s="9"/>
      <c r="D257" s="9"/>
      <c r="E257" s="40"/>
    </row>
    <row r="258" spans="1:6" ht="36.75" thickBot="1" x14ac:dyDescent="0.3">
      <c r="A258" s="39" t="s">
        <v>3</v>
      </c>
      <c r="B258" s="11">
        <v>0</v>
      </c>
      <c r="C258" s="9">
        <v>0</v>
      </c>
      <c r="D258" s="9">
        <v>0</v>
      </c>
      <c r="E258" s="40">
        <v>0</v>
      </c>
    </row>
    <row r="259" spans="1:6" ht="48.75" thickBot="1" x14ac:dyDescent="0.3">
      <c r="A259" s="86" t="s">
        <v>47</v>
      </c>
      <c r="B259" s="21">
        <f>B258+B256+B257+B255+B254+B253+B252</f>
        <v>5125</v>
      </c>
      <c r="C259" s="21">
        <f>C258+C256+C257+C255+C254+C253+C252</f>
        <v>5125</v>
      </c>
      <c r="D259" s="21">
        <f>D258+D256+D257+D255+D254+D253+D252</f>
        <v>5125</v>
      </c>
      <c r="E259" s="90">
        <f>E258+E256+E257+E255+E254+E253+E252</f>
        <v>5125</v>
      </c>
    </row>
    <row r="260" spans="1:6" x14ac:dyDescent="0.25">
      <c r="A260" s="337" t="s">
        <v>184</v>
      </c>
      <c r="B260" s="341"/>
      <c r="C260" s="341"/>
      <c r="D260" s="341"/>
      <c r="E260" s="342"/>
    </row>
    <row r="261" spans="1:6" x14ac:dyDescent="0.25">
      <c r="A261" s="338"/>
      <c r="B261" s="344"/>
      <c r="C261" s="344"/>
      <c r="D261" s="344"/>
      <c r="E261" s="345"/>
    </row>
    <row r="262" spans="1:6" ht="15.75" thickBot="1" x14ac:dyDescent="0.3">
      <c r="A262" s="339"/>
      <c r="B262" s="347"/>
      <c r="C262" s="347"/>
      <c r="D262" s="347"/>
      <c r="E262" s="348"/>
    </row>
    <row r="263" spans="1:6" ht="15.75" thickBot="1" x14ac:dyDescent="0.3">
      <c r="A263" s="48" t="s">
        <v>46</v>
      </c>
      <c r="B263" s="22">
        <f>IF(B259-B244=0,0,"Error")</f>
        <v>0</v>
      </c>
      <c r="C263" s="22">
        <f>IF(C259-C244=0,0,"Error")</f>
        <v>0</v>
      </c>
      <c r="D263" s="22">
        <f>IF(D259-D244=0,0,"Error")</f>
        <v>0</v>
      </c>
      <c r="E263" s="49">
        <f>IF(E259-E244=0,0,"Error")</f>
        <v>0</v>
      </c>
    </row>
    <row r="264" spans="1:6" x14ac:dyDescent="0.25">
      <c r="A264" s="374"/>
      <c r="B264" s="18">
        <v>2018</v>
      </c>
      <c r="C264" s="18">
        <v>2019</v>
      </c>
      <c r="D264" s="18">
        <v>2020</v>
      </c>
      <c r="E264" s="36">
        <v>2021</v>
      </c>
    </row>
    <row r="265" spans="1:6" ht="15.75" thickBot="1" x14ac:dyDescent="0.3">
      <c r="A265" s="333"/>
      <c r="B265" s="19" t="s">
        <v>6</v>
      </c>
      <c r="C265" s="19" t="s">
        <v>7</v>
      </c>
      <c r="D265" s="19" t="s">
        <v>7</v>
      </c>
      <c r="E265" s="136" t="s">
        <v>7</v>
      </c>
    </row>
    <row r="266" spans="1:6" ht="15.75" thickBot="1" x14ac:dyDescent="0.3">
      <c r="A266" s="96" t="s">
        <v>185</v>
      </c>
      <c r="B266" s="421" t="s">
        <v>147</v>
      </c>
      <c r="C266" s="422"/>
      <c r="D266" s="422"/>
      <c r="E266" s="423"/>
      <c r="F266" s="16"/>
    </row>
    <row r="267" spans="1:6" ht="15.75" thickBot="1" x14ac:dyDescent="0.3">
      <c r="A267" s="3" t="s">
        <v>10</v>
      </c>
      <c r="B267" s="424" t="s">
        <v>148</v>
      </c>
      <c r="C267" s="409"/>
      <c r="D267" s="409"/>
      <c r="E267" s="425"/>
    </row>
    <row r="268" spans="1:6" ht="15.75" thickBot="1" x14ac:dyDescent="0.3">
      <c r="A268" s="3" t="s">
        <v>15</v>
      </c>
      <c r="B268" s="367" t="s">
        <v>146</v>
      </c>
      <c r="C268" s="368"/>
      <c r="D268" s="368"/>
      <c r="E268" s="426"/>
    </row>
    <row r="269" spans="1:6" x14ac:dyDescent="0.25">
      <c r="A269" s="417"/>
      <c r="B269" s="18">
        <v>2018</v>
      </c>
      <c r="C269" s="18">
        <v>2019</v>
      </c>
      <c r="D269" s="18">
        <v>2020</v>
      </c>
      <c r="E269" s="18">
        <v>2021</v>
      </c>
      <c r="F269" s="17"/>
    </row>
    <row r="270" spans="1:6" ht="15.75" thickBot="1" x14ac:dyDescent="0.3">
      <c r="A270" s="418"/>
      <c r="B270" s="19" t="s">
        <v>6</v>
      </c>
      <c r="C270" s="19" t="s">
        <v>7</v>
      </c>
      <c r="D270" s="19" t="s">
        <v>7</v>
      </c>
      <c r="E270" s="19" t="s">
        <v>7</v>
      </c>
    </row>
    <row r="271" spans="1:6" ht="15.75" thickBot="1" x14ac:dyDescent="0.3">
      <c r="A271" s="3" t="s">
        <v>9</v>
      </c>
      <c r="B271" s="5">
        <v>6000000</v>
      </c>
      <c r="C271" s="6">
        <v>6200000</v>
      </c>
      <c r="D271" s="6">
        <v>6300000</v>
      </c>
      <c r="E271" s="6">
        <v>6400000</v>
      </c>
    </row>
    <row r="272" spans="1:6" ht="23.25" thickBot="1" x14ac:dyDescent="0.3">
      <c r="A272" s="3" t="s">
        <v>16</v>
      </c>
      <c r="B272" s="5">
        <v>6920</v>
      </c>
      <c r="C272" s="5">
        <v>6920</v>
      </c>
      <c r="D272" s="5">
        <v>6920</v>
      </c>
      <c r="E272" s="5">
        <v>6920</v>
      </c>
    </row>
    <row r="273" spans="1:5" ht="23.25" thickBot="1" x14ac:dyDescent="0.3">
      <c r="A273" s="3" t="s">
        <v>26</v>
      </c>
      <c r="B273" s="25">
        <f t="shared" ref="B273:E273" si="17">B272/B271</f>
        <v>1.1533333333333333E-3</v>
      </c>
      <c r="C273" s="25">
        <f t="shared" si="17"/>
        <v>1.1161290322580645E-3</v>
      </c>
      <c r="D273" s="25">
        <f t="shared" si="17"/>
        <v>1.0984126984126983E-3</v>
      </c>
      <c r="E273" s="25">
        <f t="shared" si="17"/>
        <v>1.08125E-3</v>
      </c>
    </row>
    <row r="274" spans="1:5" ht="23.25" thickBot="1" x14ac:dyDescent="0.3">
      <c r="A274" s="3" t="s">
        <v>17</v>
      </c>
      <c r="B274" s="138"/>
      <c r="C274" s="7">
        <f>C271/B271-1</f>
        <v>3.3333333333333437E-2</v>
      </c>
      <c r="D274" s="7">
        <f t="shared" ref="D274:E276" si="18">D271/C271-1</f>
        <v>1.6129032258064502E-2</v>
      </c>
      <c r="E274" s="7">
        <f t="shared" si="18"/>
        <v>1.5873015873015817E-2</v>
      </c>
    </row>
    <row r="275" spans="1:5" ht="23.25" thickBot="1" x14ac:dyDescent="0.3">
      <c r="A275" s="3" t="s">
        <v>18</v>
      </c>
      <c r="B275" s="138"/>
      <c r="C275" s="7">
        <f>C272/B272-1</f>
        <v>0</v>
      </c>
      <c r="D275" s="7">
        <f t="shared" si="18"/>
        <v>0</v>
      </c>
      <c r="E275" s="7">
        <f t="shared" si="18"/>
        <v>0</v>
      </c>
    </row>
    <row r="276" spans="1:5" ht="23.25" thickBot="1" x14ac:dyDescent="0.3">
      <c r="A276" s="3" t="s">
        <v>19</v>
      </c>
      <c r="B276" s="138"/>
      <c r="C276" s="7">
        <f>C273/B273-1</f>
        <v>-3.2258064516129004E-2</v>
      </c>
      <c r="D276" s="7">
        <f t="shared" si="18"/>
        <v>-1.5873015873015928E-2</v>
      </c>
      <c r="E276" s="7">
        <f t="shared" si="18"/>
        <v>-1.5625E-2</v>
      </c>
    </row>
    <row r="277" spans="1:5" x14ac:dyDescent="0.25">
      <c r="A277" s="417"/>
      <c r="B277" s="18">
        <v>2018</v>
      </c>
      <c r="C277" s="18">
        <v>2019</v>
      </c>
      <c r="D277" s="18">
        <v>2020</v>
      </c>
      <c r="E277" s="18">
        <v>2021</v>
      </c>
    </row>
    <row r="278" spans="1:5" ht="15.75" thickBot="1" x14ac:dyDescent="0.3">
      <c r="A278" s="418"/>
      <c r="B278" s="19" t="s">
        <v>6</v>
      </c>
      <c r="C278" s="19" t="s">
        <v>7</v>
      </c>
      <c r="D278" s="19" t="s">
        <v>7</v>
      </c>
      <c r="E278" s="19" t="s">
        <v>7</v>
      </c>
    </row>
    <row r="279" spans="1:5" ht="15.75" thickBot="1" x14ac:dyDescent="0.3">
      <c r="A279" s="419" t="s">
        <v>186</v>
      </c>
      <c r="B279" s="335"/>
      <c r="C279" s="335"/>
      <c r="D279" s="335"/>
      <c r="E279" s="420"/>
    </row>
    <row r="280" spans="1:5" x14ac:dyDescent="0.25">
      <c r="A280" s="417"/>
      <c r="B280" s="18">
        <v>2018</v>
      </c>
      <c r="C280" s="18">
        <v>2019</v>
      </c>
      <c r="D280" s="18">
        <v>2020</v>
      </c>
      <c r="E280" s="18">
        <v>2021</v>
      </c>
    </row>
    <row r="281" spans="1:5" ht="15.75" thickBot="1" x14ac:dyDescent="0.3">
      <c r="A281" s="418"/>
      <c r="B281" s="19" t="s">
        <v>6</v>
      </c>
      <c r="C281" s="19" t="s">
        <v>7</v>
      </c>
      <c r="D281" s="19" t="s">
        <v>7</v>
      </c>
      <c r="E281" s="19" t="s">
        <v>7</v>
      </c>
    </row>
    <row r="282" spans="1:5" ht="15.75" thickBot="1" x14ac:dyDescent="0.3">
      <c r="A282" s="1" t="s">
        <v>0</v>
      </c>
      <c r="B282" s="9">
        <v>5500</v>
      </c>
      <c r="C282" s="9">
        <v>5500</v>
      </c>
      <c r="D282" s="9">
        <v>5500</v>
      </c>
      <c r="E282" s="9">
        <v>5500</v>
      </c>
    </row>
    <row r="283" spans="1:5" ht="36.75" thickBot="1" x14ac:dyDescent="0.3">
      <c r="A283" s="1" t="s">
        <v>39</v>
      </c>
      <c r="B283" s="9">
        <v>940</v>
      </c>
      <c r="C283" s="9">
        <v>940</v>
      </c>
      <c r="D283" s="9">
        <v>940</v>
      </c>
      <c r="E283" s="9">
        <v>940</v>
      </c>
    </row>
    <row r="284" spans="1:5" ht="24.75" thickBot="1" x14ac:dyDescent="0.3">
      <c r="A284" s="1" t="s">
        <v>1</v>
      </c>
      <c r="B284" s="26">
        <v>480</v>
      </c>
      <c r="C284" s="24">
        <v>480</v>
      </c>
      <c r="D284" s="24">
        <v>480</v>
      </c>
      <c r="E284" s="24">
        <v>480</v>
      </c>
    </row>
    <row r="285" spans="1:5" ht="15.75" thickBot="1" x14ac:dyDescent="0.3">
      <c r="A285" s="1" t="s">
        <v>2</v>
      </c>
      <c r="B285" s="11">
        <v>0</v>
      </c>
      <c r="C285" s="9">
        <v>0</v>
      </c>
      <c r="D285" s="9">
        <v>0</v>
      </c>
      <c r="E285" s="9">
        <v>0</v>
      </c>
    </row>
    <row r="286" spans="1:5" ht="24.75" thickBot="1" x14ac:dyDescent="0.3">
      <c r="A286" s="1" t="s">
        <v>28</v>
      </c>
      <c r="B286" s="11"/>
      <c r="C286" s="9"/>
      <c r="D286" s="9"/>
      <c r="E286" s="9"/>
    </row>
    <row r="287" spans="1:5" ht="24.75" thickBot="1" x14ac:dyDescent="0.3">
      <c r="A287" s="1" t="s">
        <v>29</v>
      </c>
      <c r="B287" s="11">
        <v>0</v>
      </c>
      <c r="C287" s="9">
        <v>0</v>
      </c>
      <c r="D287" s="9">
        <v>0</v>
      </c>
      <c r="E287" s="9">
        <v>0</v>
      </c>
    </row>
    <row r="288" spans="1:5" ht="36.75" thickBot="1" x14ac:dyDescent="0.3">
      <c r="A288" s="81" t="s">
        <v>3</v>
      </c>
      <c r="B288" s="71">
        <v>0</v>
      </c>
      <c r="C288" s="70">
        <v>0</v>
      </c>
      <c r="D288" s="70">
        <v>0</v>
      </c>
      <c r="E288" s="82">
        <v>0</v>
      </c>
    </row>
    <row r="289" spans="1:6" ht="48.75" thickBot="1" x14ac:dyDescent="0.3">
      <c r="A289" s="86" t="s">
        <v>47</v>
      </c>
      <c r="B289" s="20">
        <f>B288+B287+B286+B285+B284+B283+B282</f>
        <v>6920</v>
      </c>
      <c r="C289" s="20">
        <f>C288+C287+C286+C285+C284+C283+C282</f>
        <v>6920</v>
      </c>
      <c r="D289" s="20">
        <f>D288+D287+D286+D285+D284+D283+D282</f>
        <v>6920</v>
      </c>
      <c r="E289" s="87">
        <f>E288+E287+E286+E285+E284+E283+E282</f>
        <v>6920</v>
      </c>
    </row>
    <row r="290" spans="1:6" x14ac:dyDescent="0.25">
      <c r="A290" s="337" t="s">
        <v>187</v>
      </c>
      <c r="B290" s="341" t="s">
        <v>23</v>
      </c>
      <c r="C290" s="341"/>
      <c r="D290" s="341"/>
      <c r="E290" s="342"/>
    </row>
    <row r="291" spans="1:6" x14ac:dyDescent="0.25">
      <c r="A291" s="338"/>
      <c r="B291" s="344"/>
      <c r="C291" s="344"/>
      <c r="D291" s="344"/>
      <c r="E291" s="345"/>
    </row>
    <row r="292" spans="1:6" ht="15.75" thickBot="1" x14ac:dyDescent="0.3">
      <c r="A292" s="339"/>
      <c r="B292" s="347"/>
      <c r="C292" s="347"/>
      <c r="D292" s="347"/>
      <c r="E292" s="348"/>
    </row>
    <row r="293" spans="1:6" ht="15.75" thickBot="1" x14ac:dyDescent="0.3">
      <c r="A293" s="48" t="s">
        <v>46</v>
      </c>
      <c r="B293" s="22">
        <f>IF(B289-B272=0,0,"Error")</f>
        <v>0</v>
      </c>
      <c r="C293" s="22">
        <f>IF(C289-C272=0,0,"Error")</f>
        <v>0</v>
      </c>
      <c r="D293" s="22">
        <f>IF(D289-D272=0,0,"Error")</f>
        <v>0</v>
      </c>
      <c r="E293" s="49">
        <f>IF(E289-E272=0,0,"Error")</f>
        <v>0</v>
      </c>
    </row>
    <row r="294" spans="1:6" ht="23.25" thickBot="1" x14ac:dyDescent="0.3">
      <c r="A294" s="50" t="s">
        <v>188</v>
      </c>
      <c r="B294" s="389" t="s">
        <v>149</v>
      </c>
      <c r="C294" s="390"/>
      <c r="D294" s="390"/>
      <c r="E294" s="391"/>
    </row>
    <row r="295" spans="1:6" ht="25.15" customHeight="1" thickBot="1" x14ac:dyDescent="0.3">
      <c r="A295" s="33" t="s">
        <v>10</v>
      </c>
      <c r="B295" s="364" t="s">
        <v>150</v>
      </c>
      <c r="C295" s="365"/>
      <c r="D295" s="365"/>
      <c r="E295" s="366"/>
    </row>
    <row r="296" spans="1:6" ht="15.75" thickBot="1" x14ac:dyDescent="0.3">
      <c r="A296" s="33" t="s">
        <v>15</v>
      </c>
      <c r="B296" s="367" t="s">
        <v>151</v>
      </c>
      <c r="C296" s="368"/>
      <c r="D296" s="368"/>
      <c r="E296" s="369"/>
    </row>
    <row r="297" spans="1:6" x14ac:dyDescent="0.25">
      <c r="A297" s="332"/>
      <c r="B297" s="18">
        <v>2018</v>
      </c>
      <c r="C297" s="18">
        <v>2019</v>
      </c>
      <c r="D297" s="18">
        <v>2020</v>
      </c>
      <c r="E297" s="36">
        <v>2021</v>
      </c>
    </row>
    <row r="298" spans="1:6" ht="15.75" thickBot="1" x14ac:dyDescent="0.3">
      <c r="A298" s="333"/>
      <c r="B298" s="19" t="s">
        <v>6</v>
      </c>
      <c r="C298" s="19" t="s">
        <v>7</v>
      </c>
      <c r="D298" s="19" t="s">
        <v>7</v>
      </c>
      <c r="E298" s="136" t="s">
        <v>7</v>
      </c>
    </row>
    <row r="299" spans="1:6" ht="15.75" thickBot="1" x14ac:dyDescent="0.3">
      <c r="A299" s="33" t="s">
        <v>9</v>
      </c>
      <c r="B299" s="5">
        <v>5</v>
      </c>
      <c r="C299" s="5">
        <v>6</v>
      </c>
      <c r="D299" s="5">
        <v>7</v>
      </c>
      <c r="E299" s="37">
        <v>8</v>
      </c>
      <c r="F299" s="97"/>
    </row>
    <row r="300" spans="1:6" ht="23.25" thickBot="1" x14ac:dyDescent="0.3">
      <c r="A300" s="33" t="s">
        <v>16</v>
      </c>
      <c r="B300" s="5">
        <v>6740</v>
      </c>
      <c r="C300" s="5">
        <v>6740</v>
      </c>
      <c r="D300" s="5">
        <v>6740</v>
      </c>
      <c r="E300" s="5">
        <v>6740</v>
      </c>
      <c r="F300" s="97"/>
    </row>
    <row r="301" spans="1:6" ht="23.25" thickBot="1" x14ac:dyDescent="0.3">
      <c r="A301" s="33" t="s">
        <v>26</v>
      </c>
      <c r="B301" s="5">
        <f>B300/B299</f>
        <v>1348</v>
      </c>
      <c r="C301" s="5">
        <f t="shared" ref="C301:E301" si="19">C300/C299</f>
        <v>1123.3333333333333</v>
      </c>
      <c r="D301" s="5">
        <f t="shared" si="19"/>
        <v>962.85714285714289</v>
      </c>
      <c r="E301" s="37">
        <f t="shared" si="19"/>
        <v>842.5</v>
      </c>
      <c r="F301" s="97"/>
    </row>
    <row r="302" spans="1:6" ht="23.25" thickBot="1" x14ac:dyDescent="0.3">
      <c r="A302" s="33" t="s">
        <v>17</v>
      </c>
      <c r="B302" s="138"/>
      <c r="C302" s="7">
        <f>C299/B299-1</f>
        <v>0.19999999999999996</v>
      </c>
      <c r="D302" s="7">
        <f t="shared" ref="D302:E304" si="20">D299/C299-1</f>
        <v>0.16666666666666674</v>
      </c>
      <c r="E302" s="38">
        <f t="shared" si="20"/>
        <v>0.14285714285714279</v>
      </c>
    </row>
    <row r="303" spans="1:6" ht="23.25" thickBot="1" x14ac:dyDescent="0.3">
      <c r="A303" s="33" t="s">
        <v>18</v>
      </c>
      <c r="B303" s="138"/>
      <c r="C303" s="7">
        <f>C300/B300-1</f>
        <v>0</v>
      </c>
      <c r="D303" s="7">
        <f t="shared" si="20"/>
        <v>0</v>
      </c>
      <c r="E303" s="38">
        <f t="shared" si="20"/>
        <v>0</v>
      </c>
    </row>
    <row r="304" spans="1:6" ht="23.25" thickBot="1" x14ac:dyDescent="0.3">
      <c r="A304" s="33" t="s">
        <v>19</v>
      </c>
      <c r="B304" s="138"/>
      <c r="C304" s="7">
        <f>C301/B301-1</f>
        <v>-0.16666666666666674</v>
      </c>
      <c r="D304" s="7">
        <f t="shared" si="20"/>
        <v>-0.14285714285714279</v>
      </c>
      <c r="E304" s="38">
        <f t="shared" si="20"/>
        <v>-0.125</v>
      </c>
    </row>
    <row r="305" spans="1:5" ht="15.75" thickBot="1" x14ac:dyDescent="0.3">
      <c r="A305" s="334" t="s">
        <v>189</v>
      </c>
      <c r="B305" s="335"/>
      <c r="C305" s="335"/>
      <c r="D305" s="335"/>
      <c r="E305" s="336"/>
    </row>
    <row r="306" spans="1:5" x14ac:dyDescent="0.25">
      <c r="A306" s="332"/>
      <c r="B306" s="18">
        <v>2018</v>
      </c>
      <c r="C306" s="18">
        <v>2019</v>
      </c>
      <c r="D306" s="18">
        <v>2020</v>
      </c>
      <c r="E306" s="36">
        <v>2021</v>
      </c>
    </row>
    <row r="307" spans="1:5" ht="15.75" thickBot="1" x14ac:dyDescent="0.3">
      <c r="A307" s="333"/>
      <c r="B307" s="19" t="s">
        <v>6</v>
      </c>
      <c r="C307" s="19" t="s">
        <v>7</v>
      </c>
      <c r="D307" s="19" t="s">
        <v>7</v>
      </c>
      <c r="E307" s="136" t="s">
        <v>7</v>
      </c>
    </row>
    <row r="308" spans="1:5" ht="15.75" thickBot="1" x14ac:dyDescent="0.3">
      <c r="A308" s="39" t="s">
        <v>0</v>
      </c>
      <c r="B308" s="9">
        <v>5500</v>
      </c>
      <c r="C308" s="9">
        <v>5500</v>
      </c>
      <c r="D308" s="9">
        <v>5500</v>
      </c>
      <c r="E308" s="40">
        <v>5500</v>
      </c>
    </row>
    <row r="309" spans="1:5" ht="36.75" thickBot="1" x14ac:dyDescent="0.3">
      <c r="A309" s="39" t="s">
        <v>39</v>
      </c>
      <c r="B309" s="9">
        <v>940</v>
      </c>
      <c r="C309" s="9">
        <v>940</v>
      </c>
      <c r="D309" s="9">
        <v>940</v>
      </c>
      <c r="E309" s="40">
        <v>940</v>
      </c>
    </row>
    <row r="310" spans="1:5" ht="24.75" thickBot="1" x14ac:dyDescent="0.3">
      <c r="A310" s="39" t="s">
        <v>1</v>
      </c>
      <c r="B310" s="26">
        <v>300</v>
      </c>
      <c r="C310" s="24">
        <v>300</v>
      </c>
      <c r="D310" s="24">
        <v>300</v>
      </c>
      <c r="E310" s="45">
        <v>300</v>
      </c>
    </row>
    <row r="311" spans="1:5" x14ac:dyDescent="0.25">
      <c r="A311" s="63" t="s">
        <v>2</v>
      </c>
      <c r="B311" s="65">
        <v>0</v>
      </c>
      <c r="C311" s="27">
        <v>0</v>
      </c>
      <c r="D311" s="27">
        <v>0</v>
      </c>
      <c r="E311" s="64">
        <v>0</v>
      </c>
    </row>
    <row r="312" spans="1:5" ht="24.75" thickBot="1" x14ac:dyDescent="0.3">
      <c r="A312" s="81" t="s">
        <v>28</v>
      </c>
      <c r="B312" s="71">
        <v>0</v>
      </c>
      <c r="C312" s="70">
        <v>0</v>
      </c>
      <c r="D312" s="70">
        <v>0</v>
      </c>
      <c r="E312" s="82">
        <v>0</v>
      </c>
    </row>
    <row r="313" spans="1:5" ht="24.75" thickBot="1" x14ac:dyDescent="0.3">
      <c r="A313" s="39" t="s">
        <v>29</v>
      </c>
      <c r="B313" s="11">
        <v>0</v>
      </c>
      <c r="C313" s="9">
        <v>0</v>
      </c>
      <c r="D313" s="9">
        <v>0</v>
      </c>
      <c r="E313" s="40">
        <v>0</v>
      </c>
    </row>
    <row r="314" spans="1:5" ht="36.75" thickBot="1" x14ac:dyDescent="0.3">
      <c r="A314" s="39" t="s">
        <v>3</v>
      </c>
      <c r="B314" s="11">
        <v>0</v>
      </c>
      <c r="C314" s="9">
        <v>0</v>
      </c>
      <c r="D314" s="9">
        <v>0</v>
      </c>
      <c r="E314" s="40">
        <v>0</v>
      </c>
    </row>
    <row r="315" spans="1:5" ht="48.75" thickBot="1" x14ac:dyDescent="0.3">
      <c r="A315" s="86" t="s">
        <v>47</v>
      </c>
      <c r="B315" s="21">
        <f>B314+B312+B313+B311+B310+B309+B308</f>
        <v>6740</v>
      </c>
      <c r="C315" s="21">
        <f>C314+C312+C313+C311+C310+C309+C308</f>
        <v>6740</v>
      </c>
      <c r="D315" s="21">
        <f>D314+D312+D313+D311+D310+D309+D308</f>
        <v>6740</v>
      </c>
      <c r="E315" s="90">
        <f>E314+E312+E313+E311+E310+E309+E308</f>
        <v>6740</v>
      </c>
    </row>
    <row r="316" spans="1:5" x14ac:dyDescent="0.25">
      <c r="A316" s="337" t="s">
        <v>190</v>
      </c>
      <c r="B316" s="341"/>
      <c r="C316" s="341"/>
      <c r="D316" s="341"/>
      <c r="E316" s="342"/>
    </row>
    <row r="317" spans="1:5" x14ac:dyDescent="0.25">
      <c r="A317" s="338"/>
      <c r="B317" s="344"/>
      <c r="C317" s="344"/>
      <c r="D317" s="344"/>
      <c r="E317" s="345"/>
    </row>
    <row r="318" spans="1:5" ht="15.75" thickBot="1" x14ac:dyDescent="0.3">
      <c r="A318" s="339"/>
      <c r="B318" s="347"/>
      <c r="C318" s="347"/>
      <c r="D318" s="347"/>
      <c r="E318" s="348"/>
    </row>
    <row r="319" spans="1:5" ht="15.75" thickBot="1" x14ac:dyDescent="0.3">
      <c r="A319" s="48" t="s">
        <v>46</v>
      </c>
      <c r="B319" s="22">
        <f>IF(B315-B300=0,0,"Error")</f>
        <v>0</v>
      </c>
      <c r="C319" s="22">
        <f>IF(C315-C300=0,0,"Error")</f>
        <v>0</v>
      </c>
      <c r="D319" s="22">
        <f>IF(D315-D300=0,0,"Error")</f>
        <v>0</v>
      </c>
      <c r="E319" s="49">
        <f>IF(E315-E300=0,0,"Error")</f>
        <v>0</v>
      </c>
    </row>
    <row r="320" spans="1:5" ht="15.75" thickBot="1" x14ac:dyDescent="0.3">
      <c r="A320" s="35" t="s">
        <v>191</v>
      </c>
      <c r="B320" s="361" t="s">
        <v>102</v>
      </c>
      <c r="C320" s="362"/>
      <c r="D320" s="362"/>
      <c r="E320" s="363"/>
    </row>
    <row r="321" spans="1:5" ht="15.75" thickBot="1" x14ac:dyDescent="0.3">
      <c r="A321" s="33" t="s">
        <v>10</v>
      </c>
      <c r="B321" s="364" t="s">
        <v>103</v>
      </c>
      <c r="C321" s="365"/>
      <c r="D321" s="365"/>
      <c r="E321" s="366"/>
    </row>
    <row r="322" spans="1:5" ht="15.75" thickBot="1" x14ac:dyDescent="0.3">
      <c r="A322" s="33" t="s">
        <v>15</v>
      </c>
      <c r="B322" s="367" t="s">
        <v>101</v>
      </c>
      <c r="C322" s="368"/>
      <c r="D322" s="368"/>
      <c r="E322" s="369"/>
    </row>
    <row r="323" spans="1:5" x14ac:dyDescent="0.25">
      <c r="A323" s="332"/>
      <c r="B323" s="18">
        <v>2018</v>
      </c>
      <c r="C323" s="18">
        <v>2019</v>
      </c>
      <c r="D323" s="18">
        <v>2020</v>
      </c>
      <c r="E323" s="36">
        <v>2021</v>
      </c>
    </row>
    <row r="324" spans="1:5" ht="15.75" thickBot="1" x14ac:dyDescent="0.3">
      <c r="A324" s="333"/>
      <c r="B324" s="19" t="s">
        <v>6</v>
      </c>
      <c r="C324" s="19" t="s">
        <v>7</v>
      </c>
      <c r="D324" s="19" t="s">
        <v>7</v>
      </c>
      <c r="E324" s="136" t="s">
        <v>7</v>
      </c>
    </row>
    <row r="325" spans="1:5" ht="15.75" thickBot="1" x14ac:dyDescent="0.3">
      <c r="A325" s="33" t="s">
        <v>9</v>
      </c>
      <c r="B325" s="5">
        <v>5</v>
      </c>
      <c r="C325" s="6">
        <v>5</v>
      </c>
      <c r="D325" s="6">
        <v>5</v>
      </c>
      <c r="E325" s="62">
        <v>5</v>
      </c>
    </row>
    <row r="326" spans="1:5" ht="23.25" thickBot="1" x14ac:dyDescent="0.3">
      <c r="A326" s="33" t="s">
        <v>16</v>
      </c>
      <c r="B326" s="5">
        <v>6940</v>
      </c>
      <c r="C326" s="5">
        <v>6940</v>
      </c>
      <c r="D326" s="5">
        <v>6940</v>
      </c>
      <c r="E326" s="5">
        <v>6940</v>
      </c>
    </row>
    <row r="327" spans="1:5" ht="23.25" thickBot="1" x14ac:dyDescent="0.3">
      <c r="A327" s="33" t="s">
        <v>26</v>
      </c>
      <c r="B327" s="5">
        <f>B326/B325</f>
        <v>1388</v>
      </c>
      <c r="C327" s="5">
        <f t="shared" ref="C327:E327" si="21">C326/C325</f>
        <v>1388</v>
      </c>
      <c r="D327" s="5">
        <f t="shared" si="21"/>
        <v>1388</v>
      </c>
      <c r="E327" s="37">
        <f t="shared" si="21"/>
        <v>1388</v>
      </c>
    </row>
    <row r="328" spans="1:5" ht="23.25" thickBot="1" x14ac:dyDescent="0.3">
      <c r="A328" s="91" t="s">
        <v>17</v>
      </c>
      <c r="B328" s="123"/>
      <c r="C328" s="98">
        <f>C325/B325-1</f>
        <v>0</v>
      </c>
      <c r="D328" s="98">
        <f t="shared" ref="D328:E330" si="22">D325/C325-1</f>
        <v>0</v>
      </c>
      <c r="E328" s="99">
        <f t="shared" si="22"/>
        <v>0</v>
      </c>
    </row>
    <row r="329" spans="1:5" ht="23.25" thickBot="1" x14ac:dyDescent="0.3">
      <c r="A329" s="92" t="s">
        <v>18</v>
      </c>
      <c r="B329" s="100"/>
      <c r="C329" s="101">
        <f>C326/B326-1</f>
        <v>0</v>
      </c>
      <c r="D329" s="101">
        <f t="shared" si="22"/>
        <v>0</v>
      </c>
      <c r="E329" s="102">
        <f t="shared" si="22"/>
        <v>0</v>
      </c>
    </row>
    <row r="330" spans="1:5" ht="23.25" thickBot="1" x14ac:dyDescent="0.3">
      <c r="A330" s="33" t="s">
        <v>19</v>
      </c>
      <c r="B330" s="138"/>
      <c r="C330" s="7">
        <f>C327/B327-1</f>
        <v>0</v>
      </c>
      <c r="D330" s="7">
        <f t="shared" si="22"/>
        <v>0</v>
      </c>
      <c r="E330" s="38">
        <f t="shared" si="22"/>
        <v>0</v>
      </c>
    </row>
    <row r="331" spans="1:5" x14ac:dyDescent="0.25">
      <c r="A331" s="332"/>
      <c r="B331" s="18">
        <v>2018</v>
      </c>
      <c r="C331" s="18">
        <v>2019</v>
      </c>
      <c r="D331" s="18">
        <v>2020</v>
      </c>
      <c r="E331" s="36">
        <v>2021</v>
      </c>
    </row>
    <row r="332" spans="1:5" ht="15.75" thickBot="1" x14ac:dyDescent="0.3">
      <c r="A332" s="370"/>
      <c r="B332" s="73" t="s">
        <v>6</v>
      </c>
      <c r="C332" s="73" t="s">
        <v>7</v>
      </c>
      <c r="D332" s="73" t="s">
        <v>7</v>
      </c>
      <c r="E332" s="94" t="s">
        <v>7</v>
      </c>
    </row>
    <row r="333" spans="1:5" ht="15.75" thickBot="1" x14ac:dyDescent="0.3">
      <c r="A333" s="414" t="s">
        <v>192</v>
      </c>
      <c r="B333" s="415"/>
      <c r="C333" s="415"/>
      <c r="D333" s="415"/>
      <c r="E333" s="416"/>
    </row>
    <row r="334" spans="1:5" x14ac:dyDescent="0.25">
      <c r="A334" s="374"/>
      <c r="B334" s="18">
        <v>2018</v>
      </c>
      <c r="C334" s="18">
        <v>2019</v>
      </c>
      <c r="D334" s="18">
        <v>2020</v>
      </c>
      <c r="E334" s="36">
        <v>2021</v>
      </c>
    </row>
    <row r="335" spans="1:5" ht="15.75" thickBot="1" x14ac:dyDescent="0.3">
      <c r="A335" s="333"/>
      <c r="B335" s="19" t="s">
        <v>6</v>
      </c>
      <c r="C335" s="19" t="s">
        <v>7</v>
      </c>
      <c r="D335" s="19" t="s">
        <v>7</v>
      </c>
      <c r="E335" s="136" t="s">
        <v>7</v>
      </c>
    </row>
    <row r="336" spans="1:5" ht="15.75" thickBot="1" x14ac:dyDescent="0.3">
      <c r="A336" s="39" t="s">
        <v>0</v>
      </c>
      <c r="B336" s="9">
        <v>5500</v>
      </c>
      <c r="C336" s="9">
        <v>5500</v>
      </c>
      <c r="D336" s="9">
        <v>5500</v>
      </c>
      <c r="E336" s="40">
        <v>5500</v>
      </c>
    </row>
    <row r="337" spans="1:5" ht="36.75" thickBot="1" x14ac:dyDescent="0.3">
      <c r="A337" s="39" t="s">
        <v>39</v>
      </c>
      <c r="B337" s="9">
        <v>940</v>
      </c>
      <c r="C337" s="9">
        <v>940</v>
      </c>
      <c r="D337" s="9">
        <v>940</v>
      </c>
      <c r="E337" s="40">
        <v>940</v>
      </c>
    </row>
    <row r="338" spans="1:5" ht="24.75" thickBot="1" x14ac:dyDescent="0.3">
      <c r="A338" s="39" t="s">
        <v>1</v>
      </c>
      <c r="B338" s="26">
        <v>500</v>
      </c>
      <c r="C338" s="24">
        <v>500</v>
      </c>
      <c r="D338" s="24">
        <v>500</v>
      </c>
      <c r="E338" s="45">
        <v>500</v>
      </c>
    </row>
    <row r="339" spans="1:5" ht="15.75" thickBot="1" x14ac:dyDescent="0.3">
      <c r="A339" s="39" t="s">
        <v>2</v>
      </c>
      <c r="B339" s="11">
        <v>0</v>
      </c>
      <c r="C339" s="9">
        <v>0</v>
      </c>
      <c r="D339" s="9">
        <v>0</v>
      </c>
      <c r="E339" s="40">
        <v>0</v>
      </c>
    </row>
    <row r="340" spans="1:5" ht="24.75" thickBot="1" x14ac:dyDescent="0.3">
      <c r="A340" s="39" t="s">
        <v>28</v>
      </c>
      <c r="B340" s="11">
        <v>0</v>
      </c>
      <c r="C340" s="9">
        <v>0</v>
      </c>
      <c r="D340" s="9">
        <v>0</v>
      </c>
      <c r="E340" s="40">
        <v>0</v>
      </c>
    </row>
    <row r="341" spans="1:5" ht="24.75" thickBot="1" x14ac:dyDescent="0.3">
      <c r="A341" s="39" t="s">
        <v>29</v>
      </c>
      <c r="B341" s="11"/>
      <c r="C341" s="9"/>
      <c r="D341" s="9"/>
      <c r="E341" s="40"/>
    </row>
    <row r="342" spans="1:5" ht="36.75" thickBot="1" x14ac:dyDescent="0.3">
      <c r="A342" s="39" t="s">
        <v>3</v>
      </c>
      <c r="B342" s="11">
        <v>0</v>
      </c>
      <c r="C342" s="9">
        <v>0</v>
      </c>
      <c r="D342" s="9">
        <v>0</v>
      </c>
      <c r="E342" s="40">
        <v>0</v>
      </c>
    </row>
    <row r="343" spans="1:5" ht="48.75" thickBot="1" x14ac:dyDescent="0.3">
      <c r="A343" s="86" t="s">
        <v>47</v>
      </c>
      <c r="B343" s="20">
        <f>B342+B341+B340+B339+B338+B337+B336</f>
        <v>6940</v>
      </c>
      <c r="C343" s="20">
        <f>C342+C341+C340+C339+C338+C337+C336</f>
        <v>6940</v>
      </c>
      <c r="D343" s="20">
        <f>D342+D341+D340+D339+D338+D337+D336</f>
        <v>6940</v>
      </c>
      <c r="E343" s="87">
        <f>E342+E341+E340+E339+E338+E337+E336</f>
        <v>6940</v>
      </c>
    </row>
    <row r="344" spans="1:5" x14ac:dyDescent="0.25">
      <c r="A344" s="337" t="s">
        <v>193</v>
      </c>
      <c r="B344" s="341" t="s">
        <v>23</v>
      </c>
      <c r="C344" s="341"/>
      <c r="D344" s="341"/>
      <c r="E344" s="342"/>
    </row>
    <row r="345" spans="1:5" x14ac:dyDescent="0.25">
      <c r="A345" s="338"/>
      <c r="B345" s="344"/>
      <c r="C345" s="344"/>
      <c r="D345" s="344"/>
      <c r="E345" s="345"/>
    </row>
    <row r="346" spans="1:5" ht="15.75" thickBot="1" x14ac:dyDescent="0.3">
      <c r="A346" s="339"/>
      <c r="B346" s="347"/>
      <c r="C346" s="347"/>
      <c r="D346" s="347"/>
      <c r="E346" s="348"/>
    </row>
    <row r="347" spans="1:5" ht="15.75" thickBot="1" x14ac:dyDescent="0.3">
      <c r="A347" s="48" t="s">
        <v>46</v>
      </c>
      <c r="B347" s="22">
        <f>IF(B343-B326=0,0,"Error")</f>
        <v>0</v>
      </c>
      <c r="C347" s="22">
        <f>IF(C343-C326=0,0,"Error")</f>
        <v>0</v>
      </c>
      <c r="D347" s="22">
        <f>IF(D343-D326=0,0,"Error")</f>
        <v>0</v>
      </c>
      <c r="E347" s="49">
        <f>IF(E343-E326=0,0,"Error")</f>
        <v>0</v>
      </c>
    </row>
    <row r="348" spans="1:5" ht="23.25" thickBot="1" x14ac:dyDescent="0.3">
      <c r="A348" s="50" t="s">
        <v>194</v>
      </c>
      <c r="B348" s="361" t="s">
        <v>105</v>
      </c>
      <c r="C348" s="362"/>
      <c r="D348" s="362"/>
      <c r="E348" s="363"/>
    </row>
    <row r="349" spans="1:5" ht="21" customHeight="1" thickBot="1" x14ac:dyDescent="0.3">
      <c r="A349" s="33" t="s">
        <v>10</v>
      </c>
      <c r="B349" s="364" t="s">
        <v>106</v>
      </c>
      <c r="C349" s="365"/>
      <c r="D349" s="365"/>
      <c r="E349" s="366"/>
    </row>
    <row r="350" spans="1:5" ht="15.75" thickBot="1" x14ac:dyDescent="0.3">
      <c r="A350" s="33" t="s">
        <v>15</v>
      </c>
      <c r="B350" s="367" t="s">
        <v>104</v>
      </c>
      <c r="C350" s="368"/>
      <c r="D350" s="368"/>
      <c r="E350" s="369"/>
    </row>
    <row r="351" spans="1:5" x14ac:dyDescent="0.25">
      <c r="A351" s="332"/>
      <c r="B351" s="18">
        <v>2018</v>
      </c>
      <c r="C351" s="18">
        <v>2019</v>
      </c>
      <c r="D351" s="18">
        <v>2020</v>
      </c>
      <c r="E351" s="36">
        <v>2021</v>
      </c>
    </row>
    <row r="352" spans="1:5" ht="15.75" thickBot="1" x14ac:dyDescent="0.3">
      <c r="A352" s="370"/>
      <c r="B352" s="73" t="s">
        <v>6</v>
      </c>
      <c r="C352" s="73" t="s">
        <v>7</v>
      </c>
      <c r="D352" s="73" t="s">
        <v>7</v>
      </c>
      <c r="E352" s="94" t="s">
        <v>7</v>
      </c>
    </row>
    <row r="353" spans="1:5" x14ac:dyDescent="0.25">
      <c r="A353" s="91" t="s">
        <v>9</v>
      </c>
      <c r="B353" s="74">
        <v>0</v>
      </c>
      <c r="C353" s="74">
        <v>0</v>
      </c>
      <c r="D353" s="74">
        <v>0</v>
      </c>
      <c r="E353" s="103">
        <v>0</v>
      </c>
    </row>
    <row r="354" spans="1:5" ht="23.25" thickBot="1" x14ac:dyDescent="0.3">
      <c r="A354" s="69" t="s">
        <v>16</v>
      </c>
      <c r="B354" s="75">
        <v>38890</v>
      </c>
      <c r="C354" s="75">
        <v>38890</v>
      </c>
      <c r="D354" s="75">
        <v>38890</v>
      </c>
      <c r="E354" s="75">
        <v>38890</v>
      </c>
    </row>
    <row r="355" spans="1:5" ht="23.25" thickBot="1" x14ac:dyDescent="0.3">
      <c r="A355" s="33" t="s">
        <v>26</v>
      </c>
      <c r="B355" s="5" t="e">
        <f>B354/B353</f>
        <v>#DIV/0!</v>
      </c>
      <c r="C355" s="5" t="e">
        <f t="shared" ref="C355:E355" si="23">C354/C353</f>
        <v>#DIV/0!</v>
      </c>
      <c r="D355" s="5" t="e">
        <f t="shared" si="23"/>
        <v>#DIV/0!</v>
      </c>
      <c r="E355" s="37" t="e">
        <f t="shared" si="23"/>
        <v>#DIV/0!</v>
      </c>
    </row>
    <row r="356" spans="1:5" ht="23.25" thickBot="1" x14ac:dyDescent="0.3">
      <c r="A356" s="33" t="s">
        <v>17</v>
      </c>
      <c r="B356" s="138"/>
      <c r="C356" s="7" t="e">
        <f>C353/B353-1</f>
        <v>#DIV/0!</v>
      </c>
      <c r="D356" s="7" t="e">
        <f t="shared" ref="D356:E358" si="24">D353/C353-1</f>
        <v>#DIV/0!</v>
      </c>
      <c r="E356" s="38" t="e">
        <f t="shared" si="24"/>
        <v>#DIV/0!</v>
      </c>
    </row>
    <row r="357" spans="1:5" ht="23.25" thickBot="1" x14ac:dyDescent="0.3">
      <c r="A357" s="33" t="s">
        <v>18</v>
      </c>
      <c r="B357" s="138"/>
      <c r="C357" s="7">
        <f>C354/B354-1</f>
        <v>0</v>
      </c>
      <c r="D357" s="7">
        <f t="shared" si="24"/>
        <v>0</v>
      </c>
      <c r="E357" s="38">
        <f t="shared" si="24"/>
        <v>0</v>
      </c>
    </row>
    <row r="358" spans="1:5" ht="23.25" thickBot="1" x14ac:dyDescent="0.3">
      <c r="A358" s="33" t="s">
        <v>19</v>
      </c>
      <c r="B358" s="138"/>
      <c r="C358" s="7" t="e">
        <f>C355/B355-1</f>
        <v>#DIV/0!</v>
      </c>
      <c r="D358" s="7" t="e">
        <f t="shared" si="24"/>
        <v>#DIV/0!</v>
      </c>
      <c r="E358" s="38" t="e">
        <f t="shared" si="24"/>
        <v>#DIV/0!</v>
      </c>
    </row>
    <row r="359" spans="1:5" ht="15.75" thickBot="1" x14ac:dyDescent="0.3">
      <c r="A359" s="334" t="s">
        <v>195</v>
      </c>
      <c r="B359" s="335"/>
      <c r="C359" s="335"/>
      <c r="D359" s="335"/>
      <c r="E359" s="336"/>
    </row>
    <row r="360" spans="1:5" x14ac:dyDescent="0.25">
      <c r="A360" s="332"/>
      <c r="B360" s="18">
        <v>2018</v>
      </c>
      <c r="C360" s="18">
        <v>2019</v>
      </c>
      <c r="D360" s="18">
        <v>2020</v>
      </c>
      <c r="E360" s="36">
        <v>2021</v>
      </c>
    </row>
    <row r="361" spans="1:5" ht="15.75" thickBot="1" x14ac:dyDescent="0.3">
      <c r="A361" s="333"/>
      <c r="B361" s="19" t="s">
        <v>6</v>
      </c>
      <c r="C361" s="19" t="s">
        <v>7</v>
      </c>
      <c r="D361" s="19" t="s">
        <v>7</v>
      </c>
      <c r="E361" s="136" t="s">
        <v>7</v>
      </c>
    </row>
    <row r="362" spans="1:5" ht="15.75" thickBot="1" x14ac:dyDescent="0.3">
      <c r="A362" s="39" t="s">
        <v>0</v>
      </c>
      <c r="B362" s="9">
        <v>0</v>
      </c>
      <c r="C362" s="9">
        <v>0</v>
      </c>
      <c r="D362" s="9">
        <v>0</v>
      </c>
      <c r="E362" s="40">
        <v>0</v>
      </c>
    </row>
    <row r="363" spans="1:5" ht="36.75" thickBot="1" x14ac:dyDescent="0.3">
      <c r="A363" s="39" t="s">
        <v>39</v>
      </c>
      <c r="B363" s="9">
        <v>0</v>
      </c>
      <c r="C363" s="9">
        <v>0</v>
      </c>
      <c r="D363" s="9">
        <v>0</v>
      </c>
      <c r="E363" s="40">
        <v>0</v>
      </c>
    </row>
    <row r="364" spans="1:5" ht="24.75" thickBot="1" x14ac:dyDescent="0.3">
      <c r="A364" s="39" t="s">
        <v>1</v>
      </c>
      <c r="B364" s="11">
        <v>38890</v>
      </c>
      <c r="C364" s="9">
        <v>38440</v>
      </c>
      <c r="D364" s="9">
        <v>38440</v>
      </c>
      <c r="E364" s="40">
        <v>38440</v>
      </c>
    </row>
    <row r="365" spans="1:5" ht="15.75" thickBot="1" x14ac:dyDescent="0.3">
      <c r="A365" s="39" t="s">
        <v>2</v>
      </c>
      <c r="B365" s="11">
        <v>0</v>
      </c>
      <c r="C365" s="9">
        <v>0</v>
      </c>
      <c r="D365" s="9">
        <v>0</v>
      </c>
      <c r="E365" s="40">
        <v>0</v>
      </c>
    </row>
    <row r="366" spans="1:5" ht="24" x14ac:dyDescent="0.25">
      <c r="A366" s="63" t="s">
        <v>28</v>
      </c>
      <c r="B366" s="65">
        <v>0</v>
      </c>
      <c r="C366" s="27">
        <v>0</v>
      </c>
      <c r="D366" s="27">
        <v>0</v>
      </c>
      <c r="E366" s="64">
        <v>0</v>
      </c>
    </row>
    <row r="367" spans="1:5" ht="24.75" thickBot="1" x14ac:dyDescent="0.3">
      <c r="A367" s="39" t="s">
        <v>29</v>
      </c>
      <c r="B367" s="11"/>
      <c r="C367" s="9"/>
      <c r="D367" s="9"/>
      <c r="E367" s="40"/>
    </row>
    <row r="368" spans="1:5" ht="36.75" thickBot="1" x14ac:dyDescent="0.3">
      <c r="A368" s="42" t="s">
        <v>3</v>
      </c>
      <c r="B368" s="57">
        <v>0</v>
      </c>
      <c r="C368" s="43">
        <v>450</v>
      </c>
      <c r="D368" s="43">
        <v>450</v>
      </c>
      <c r="E368" s="44">
        <v>450</v>
      </c>
    </row>
    <row r="369" spans="1:5" ht="48.75" thickBot="1" x14ac:dyDescent="0.3">
      <c r="A369" s="86" t="s">
        <v>47</v>
      </c>
      <c r="B369" s="21">
        <f>B368+B366+B367+B365+B364+B363+B362</f>
        <v>38890</v>
      </c>
      <c r="C369" s="21">
        <f>C368+C366+C367+C365+C364+C363+C362</f>
        <v>38890</v>
      </c>
      <c r="D369" s="21">
        <f>D368+D366+D367+D365+D364+D363+D362</f>
        <v>38890</v>
      </c>
      <c r="E369" s="90">
        <f>E368+E366+E367+E365+E364+E363+E362</f>
        <v>38890</v>
      </c>
    </row>
    <row r="370" spans="1:5" x14ac:dyDescent="0.25">
      <c r="A370" s="337" t="s">
        <v>196</v>
      </c>
      <c r="B370" s="341"/>
      <c r="C370" s="341"/>
      <c r="D370" s="341"/>
      <c r="E370" s="342"/>
    </row>
    <row r="371" spans="1:5" x14ac:dyDescent="0.25">
      <c r="A371" s="338"/>
      <c r="B371" s="344"/>
      <c r="C371" s="344"/>
      <c r="D371" s="344"/>
      <c r="E371" s="345"/>
    </row>
    <row r="372" spans="1:5" ht="15.75" thickBot="1" x14ac:dyDescent="0.3">
      <c r="A372" s="339"/>
      <c r="B372" s="347"/>
      <c r="C372" s="347"/>
      <c r="D372" s="347"/>
      <c r="E372" s="348"/>
    </row>
    <row r="373" spans="1:5" ht="15.75" thickBot="1" x14ac:dyDescent="0.3">
      <c r="A373" s="48" t="s">
        <v>46</v>
      </c>
      <c r="B373" s="22">
        <f>IF(B369-B354=0,0,"Error")</f>
        <v>0</v>
      </c>
      <c r="C373" s="22">
        <f>IF(C369-C354=0,0,"Error")</f>
        <v>0</v>
      </c>
      <c r="D373" s="22">
        <f>IF(D369-D354=0,0,"Error")</f>
        <v>0</v>
      </c>
      <c r="E373" s="49">
        <f>IF(E369-E354=0,0,"Error")</f>
        <v>0</v>
      </c>
    </row>
    <row r="374" spans="1:5" ht="36.75" thickBot="1" x14ac:dyDescent="0.3">
      <c r="A374" s="104" t="s">
        <v>24</v>
      </c>
      <c r="B374" s="405" t="s">
        <v>70</v>
      </c>
      <c r="C374" s="406"/>
      <c r="D374" s="406"/>
      <c r="E374" s="407"/>
    </row>
    <row r="375" spans="1:5" ht="15.75" thickBot="1" x14ac:dyDescent="0.3">
      <c r="A375" s="408" t="s">
        <v>25</v>
      </c>
      <c r="B375" s="409"/>
      <c r="C375" s="409"/>
      <c r="D375" s="409"/>
      <c r="E375" s="410"/>
    </row>
    <row r="376" spans="1:5" ht="102" thickBot="1" x14ac:dyDescent="0.3">
      <c r="A376" s="135" t="s">
        <v>143</v>
      </c>
      <c r="B376" s="8" t="s">
        <v>35</v>
      </c>
      <c r="C376" s="8" t="s">
        <v>31</v>
      </c>
      <c r="D376" s="8" t="s">
        <v>31</v>
      </c>
      <c r="E376" s="32" t="s">
        <v>31</v>
      </c>
    </row>
    <row r="377" spans="1:5" ht="68.25" thickBot="1" x14ac:dyDescent="0.3">
      <c r="A377" s="33" t="s">
        <v>144</v>
      </c>
      <c r="B377" s="8" t="s">
        <v>35</v>
      </c>
      <c r="C377" s="8" t="s">
        <v>31</v>
      </c>
      <c r="D377" s="8" t="s">
        <v>31</v>
      </c>
      <c r="E377" s="32" t="s">
        <v>31</v>
      </c>
    </row>
    <row r="378" spans="1:5" ht="34.5" thickBot="1" x14ac:dyDescent="0.3">
      <c r="A378" s="33" t="s">
        <v>37</v>
      </c>
      <c r="B378" s="8" t="s">
        <v>35</v>
      </c>
      <c r="C378" s="8" t="s">
        <v>31</v>
      </c>
      <c r="D378" s="8" t="s">
        <v>31</v>
      </c>
      <c r="E378" s="32" t="s">
        <v>31</v>
      </c>
    </row>
    <row r="379" spans="1:5" ht="15.75" thickBot="1" x14ac:dyDescent="0.3">
      <c r="A379" s="411" t="s">
        <v>43</v>
      </c>
      <c r="B379" s="412"/>
      <c r="C379" s="412"/>
      <c r="D379" s="412"/>
      <c r="E379" s="413"/>
    </row>
    <row r="380" spans="1:5" ht="15.75" thickBot="1" x14ac:dyDescent="0.3">
      <c r="A380" s="399" t="s">
        <v>54</v>
      </c>
      <c r="B380" s="400"/>
      <c r="C380" s="400"/>
      <c r="D380" s="400"/>
      <c r="E380" s="401"/>
    </row>
    <row r="381" spans="1:5" x14ac:dyDescent="0.25">
      <c r="A381" s="332"/>
      <c r="B381" s="18">
        <v>2018</v>
      </c>
      <c r="C381" s="18">
        <v>2019</v>
      </c>
      <c r="D381" s="18">
        <v>2020</v>
      </c>
      <c r="E381" s="36">
        <v>2021</v>
      </c>
    </row>
    <row r="382" spans="1:5" ht="15.75" thickBot="1" x14ac:dyDescent="0.3">
      <c r="A382" s="333"/>
      <c r="B382" s="19" t="s">
        <v>6</v>
      </c>
      <c r="C382" s="19" t="s">
        <v>7</v>
      </c>
      <c r="D382" s="19" t="s">
        <v>7</v>
      </c>
      <c r="E382" s="136" t="s">
        <v>7</v>
      </c>
    </row>
    <row r="383" spans="1:5" ht="15.75" thickBot="1" x14ac:dyDescent="0.3">
      <c r="A383" s="35" t="s">
        <v>32</v>
      </c>
      <c r="B383" s="361" t="s">
        <v>107</v>
      </c>
      <c r="C383" s="362"/>
      <c r="D383" s="362"/>
      <c r="E383" s="363"/>
    </row>
    <row r="384" spans="1:5" ht="15.75" thickBot="1" x14ac:dyDescent="0.3">
      <c r="A384" s="33" t="s">
        <v>10</v>
      </c>
      <c r="B384" s="364" t="s">
        <v>152</v>
      </c>
      <c r="C384" s="365"/>
      <c r="D384" s="365"/>
      <c r="E384" s="366"/>
    </row>
    <row r="385" spans="1:5" ht="15.75" thickBot="1" x14ac:dyDescent="0.3">
      <c r="A385" s="33" t="s">
        <v>15</v>
      </c>
      <c r="B385" s="367" t="s">
        <v>108</v>
      </c>
      <c r="C385" s="368"/>
      <c r="D385" s="368"/>
      <c r="E385" s="369"/>
    </row>
    <row r="386" spans="1:5" x14ac:dyDescent="0.25">
      <c r="A386" s="332"/>
      <c r="B386" s="18">
        <v>2018</v>
      </c>
      <c r="C386" s="18">
        <v>2019</v>
      </c>
      <c r="D386" s="18">
        <v>2020</v>
      </c>
      <c r="E386" s="36">
        <v>2021</v>
      </c>
    </row>
    <row r="387" spans="1:5" ht="15.75" thickBot="1" x14ac:dyDescent="0.3">
      <c r="A387" s="333"/>
      <c r="B387" s="19" t="s">
        <v>6</v>
      </c>
      <c r="C387" s="19" t="s">
        <v>7</v>
      </c>
      <c r="D387" s="19" t="s">
        <v>7</v>
      </c>
      <c r="E387" s="136" t="s">
        <v>7</v>
      </c>
    </row>
    <row r="388" spans="1:5" ht="15.75" thickBot="1" x14ac:dyDescent="0.3">
      <c r="A388" s="33" t="s">
        <v>9</v>
      </c>
      <c r="B388" s="5">
        <v>85</v>
      </c>
      <c r="C388" s="6">
        <v>90</v>
      </c>
      <c r="D388" s="6">
        <v>90</v>
      </c>
      <c r="E388" s="62">
        <v>90</v>
      </c>
    </row>
    <row r="389" spans="1:5" ht="23.25" thickBot="1" x14ac:dyDescent="0.3">
      <c r="A389" s="33" t="s">
        <v>16</v>
      </c>
      <c r="B389" s="5">
        <v>15045</v>
      </c>
      <c r="C389" s="5">
        <v>15045</v>
      </c>
      <c r="D389" s="5">
        <v>15045</v>
      </c>
      <c r="E389" s="5">
        <v>15045</v>
      </c>
    </row>
    <row r="390" spans="1:5" ht="23.25" thickBot="1" x14ac:dyDescent="0.3">
      <c r="A390" s="33" t="s">
        <v>26</v>
      </c>
      <c r="B390" s="5">
        <f>B389/B388</f>
        <v>177</v>
      </c>
      <c r="C390" s="5">
        <f t="shared" ref="C390:E390" si="25">C389/C388</f>
        <v>167.16666666666666</v>
      </c>
      <c r="D390" s="5">
        <f t="shared" si="25"/>
        <v>167.16666666666666</v>
      </c>
      <c r="E390" s="37">
        <f t="shared" si="25"/>
        <v>167.16666666666666</v>
      </c>
    </row>
    <row r="391" spans="1:5" ht="23.25" thickBot="1" x14ac:dyDescent="0.3">
      <c r="A391" s="33" t="s">
        <v>17</v>
      </c>
      <c r="B391" s="138"/>
      <c r="C391" s="7">
        <f>C388/B388-1</f>
        <v>5.8823529411764719E-2</v>
      </c>
      <c r="D391" s="7">
        <f t="shared" ref="D391:E393" si="26">D388/C388-1</f>
        <v>0</v>
      </c>
      <c r="E391" s="38">
        <f t="shared" si="26"/>
        <v>0</v>
      </c>
    </row>
    <row r="392" spans="1:5" ht="23.25" thickBot="1" x14ac:dyDescent="0.3">
      <c r="A392" s="33" t="s">
        <v>18</v>
      </c>
      <c r="B392" s="138"/>
      <c r="C392" s="7">
        <f>C389/B389-1</f>
        <v>0</v>
      </c>
      <c r="D392" s="7">
        <f t="shared" si="26"/>
        <v>0</v>
      </c>
      <c r="E392" s="38">
        <f t="shared" si="26"/>
        <v>0</v>
      </c>
    </row>
    <row r="393" spans="1:5" ht="23.25" thickBot="1" x14ac:dyDescent="0.3">
      <c r="A393" s="33" t="s">
        <v>19</v>
      </c>
      <c r="B393" s="138"/>
      <c r="C393" s="7">
        <f>C390/B390-1</f>
        <v>-5.555555555555558E-2</v>
      </c>
      <c r="D393" s="7">
        <f t="shared" si="26"/>
        <v>0</v>
      </c>
      <c r="E393" s="38">
        <f t="shared" si="26"/>
        <v>0</v>
      </c>
    </row>
    <row r="394" spans="1:5" x14ac:dyDescent="0.25">
      <c r="A394" s="332"/>
      <c r="B394" s="18">
        <v>2018</v>
      </c>
      <c r="C394" s="18">
        <v>2019</v>
      </c>
      <c r="D394" s="18">
        <v>2020</v>
      </c>
      <c r="E394" s="36">
        <v>2021</v>
      </c>
    </row>
    <row r="395" spans="1:5" ht="15.75" thickBot="1" x14ac:dyDescent="0.3">
      <c r="A395" s="370"/>
      <c r="B395" s="73" t="s">
        <v>6</v>
      </c>
      <c r="C395" s="73" t="s">
        <v>7</v>
      </c>
      <c r="D395" s="73" t="s">
        <v>7</v>
      </c>
      <c r="E395" s="94" t="s">
        <v>7</v>
      </c>
    </row>
    <row r="396" spans="1:5" ht="15.75" thickBot="1" x14ac:dyDescent="0.3">
      <c r="A396" s="402" t="s">
        <v>48</v>
      </c>
      <c r="B396" s="403"/>
      <c r="C396" s="403"/>
      <c r="D396" s="403"/>
      <c r="E396" s="404"/>
    </row>
    <row r="397" spans="1:5" x14ac:dyDescent="0.25">
      <c r="A397" s="332"/>
      <c r="B397" s="18">
        <v>2018</v>
      </c>
      <c r="C397" s="18">
        <v>2019</v>
      </c>
      <c r="D397" s="18">
        <v>2020</v>
      </c>
      <c r="E397" s="36">
        <v>2021</v>
      </c>
    </row>
    <row r="398" spans="1:5" ht="15.75" thickBot="1" x14ac:dyDescent="0.3">
      <c r="A398" s="333"/>
      <c r="B398" s="19" t="s">
        <v>6</v>
      </c>
      <c r="C398" s="19" t="s">
        <v>7</v>
      </c>
      <c r="D398" s="19" t="s">
        <v>7</v>
      </c>
      <c r="E398" s="136" t="s">
        <v>7</v>
      </c>
    </row>
    <row r="399" spans="1:5" ht="15.75" thickBot="1" x14ac:dyDescent="0.3">
      <c r="A399" s="39" t="s">
        <v>0</v>
      </c>
      <c r="B399" s="9">
        <v>12200</v>
      </c>
      <c r="C399" s="9">
        <v>12200</v>
      </c>
      <c r="D399" s="9">
        <v>12200</v>
      </c>
      <c r="E399" s="40">
        <v>12200</v>
      </c>
    </row>
    <row r="400" spans="1:5" ht="36.75" thickBot="1" x14ac:dyDescent="0.3">
      <c r="A400" s="39" t="s">
        <v>39</v>
      </c>
      <c r="B400" s="9">
        <v>1945</v>
      </c>
      <c r="C400" s="9">
        <v>1945</v>
      </c>
      <c r="D400" s="9">
        <v>1945</v>
      </c>
      <c r="E400" s="40">
        <v>1945</v>
      </c>
    </row>
    <row r="401" spans="1:5" ht="24.75" thickBot="1" x14ac:dyDescent="0.3">
      <c r="A401" s="39" t="s">
        <v>1</v>
      </c>
      <c r="B401" s="11">
        <v>900</v>
      </c>
      <c r="C401" s="9">
        <v>900</v>
      </c>
      <c r="D401" s="9">
        <v>900</v>
      </c>
      <c r="E401" s="40">
        <v>900</v>
      </c>
    </row>
    <row r="402" spans="1:5" ht="15.75" thickBot="1" x14ac:dyDescent="0.3">
      <c r="A402" s="39" t="s">
        <v>2</v>
      </c>
      <c r="B402" s="11">
        <v>0</v>
      </c>
      <c r="C402" s="9">
        <v>0</v>
      </c>
      <c r="D402" s="9">
        <v>0</v>
      </c>
      <c r="E402" s="40">
        <v>0</v>
      </c>
    </row>
    <row r="403" spans="1:5" ht="24.75" thickBot="1" x14ac:dyDescent="0.3">
      <c r="A403" s="105" t="s">
        <v>28</v>
      </c>
      <c r="B403" s="41">
        <v>0</v>
      </c>
      <c r="C403" s="76">
        <v>0</v>
      </c>
      <c r="D403" s="76">
        <v>0</v>
      </c>
      <c r="E403" s="106">
        <v>0</v>
      </c>
    </row>
    <row r="404" spans="1:5" ht="24.75" thickBot="1" x14ac:dyDescent="0.3">
      <c r="A404" s="39" t="s">
        <v>29</v>
      </c>
      <c r="B404" s="11"/>
      <c r="C404" s="9"/>
      <c r="D404" s="9"/>
      <c r="E404" s="40"/>
    </row>
    <row r="405" spans="1:5" ht="36.75" thickBot="1" x14ac:dyDescent="0.3">
      <c r="A405" s="39" t="s">
        <v>3</v>
      </c>
      <c r="B405" s="11">
        <v>0</v>
      </c>
      <c r="C405" s="9">
        <v>0</v>
      </c>
      <c r="D405" s="9">
        <v>0</v>
      </c>
      <c r="E405" s="40">
        <v>0</v>
      </c>
    </row>
    <row r="406" spans="1:5" ht="48.75" thickBot="1" x14ac:dyDescent="0.3">
      <c r="A406" s="86" t="s">
        <v>47</v>
      </c>
      <c r="B406" s="20">
        <f>B405+B404+B403+B402+B401+B400+B399</f>
        <v>15045</v>
      </c>
      <c r="C406" s="20">
        <f>C405+C404+C403+C402+C401+C400+C399</f>
        <v>15045</v>
      </c>
      <c r="D406" s="20">
        <f>D405+D404+D403+D402+D401+D400+D399</f>
        <v>15045</v>
      </c>
      <c r="E406" s="87">
        <f>E405+E404+E403+E402+E401+E400+E399</f>
        <v>15045</v>
      </c>
    </row>
    <row r="407" spans="1:5" x14ac:dyDescent="0.25">
      <c r="A407" s="337" t="s">
        <v>121</v>
      </c>
      <c r="B407" s="341" t="s">
        <v>23</v>
      </c>
      <c r="C407" s="341"/>
      <c r="D407" s="341"/>
      <c r="E407" s="342"/>
    </row>
    <row r="408" spans="1:5" x14ac:dyDescent="0.25">
      <c r="A408" s="338"/>
      <c r="B408" s="344"/>
      <c r="C408" s="344"/>
      <c r="D408" s="344"/>
      <c r="E408" s="345"/>
    </row>
    <row r="409" spans="1:5" ht="15.75" thickBot="1" x14ac:dyDescent="0.3">
      <c r="A409" s="392"/>
      <c r="B409" s="387"/>
      <c r="C409" s="387"/>
      <c r="D409" s="387"/>
      <c r="E409" s="388"/>
    </row>
    <row r="410" spans="1:5" ht="15.75" thickBot="1" x14ac:dyDescent="0.3">
      <c r="A410" s="54" t="s">
        <v>46</v>
      </c>
      <c r="B410" s="55">
        <f>B389-B406</f>
        <v>0</v>
      </c>
      <c r="C410" s="55">
        <f>C389-C406</f>
        <v>0</v>
      </c>
      <c r="D410" s="55">
        <f>D389-D406</f>
        <v>0</v>
      </c>
      <c r="E410" s="56">
        <f>E389-E406</f>
        <v>0</v>
      </c>
    </row>
    <row r="411" spans="1:5" ht="36.75" thickBot="1" x14ac:dyDescent="0.3">
      <c r="A411" s="34" t="s">
        <v>68</v>
      </c>
      <c r="B411" s="393" t="s">
        <v>132</v>
      </c>
      <c r="C411" s="394"/>
      <c r="D411" s="394"/>
      <c r="E411" s="395"/>
    </row>
    <row r="412" spans="1:5" ht="15.75" thickBot="1" x14ac:dyDescent="0.3">
      <c r="A412" s="385" t="s">
        <v>86</v>
      </c>
      <c r="B412" s="365"/>
      <c r="C412" s="365"/>
      <c r="D412" s="365"/>
      <c r="E412" s="366"/>
    </row>
    <row r="413" spans="1:5" ht="15.75" thickBot="1" x14ac:dyDescent="0.3">
      <c r="A413" s="135" t="s">
        <v>34</v>
      </c>
      <c r="B413" s="8" t="s">
        <v>35</v>
      </c>
      <c r="C413" s="8" t="s">
        <v>31</v>
      </c>
      <c r="D413" s="8" t="s">
        <v>31</v>
      </c>
      <c r="E413" s="32" t="s">
        <v>31</v>
      </c>
    </row>
    <row r="414" spans="1:5" ht="15.75" thickBot="1" x14ac:dyDescent="0.3">
      <c r="A414" s="33" t="s">
        <v>36</v>
      </c>
      <c r="B414" s="8" t="s">
        <v>35</v>
      </c>
      <c r="C414" s="8" t="s">
        <v>31</v>
      </c>
      <c r="D414" s="8" t="s">
        <v>31</v>
      </c>
      <c r="E414" s="32" t="s">
        <v>31</v>
      </c>
    </row>
    <row r="415" spans="1:5" ht="34.5" thickBot="1" x14ac:dyDescent="0.3">
      <c r="A415" s="51" t="s">
        <v>37</v>
      </c>
      <c r="B415" s="107" t="s">
        <v>35</v>
      </c>
      <c r="C415" s="107" t="s">
        <v>31</v>
      </c>
      <c r="D415" s="107" t="s">
        <v>31</v>
      </c>
      <c r="E415" s="108" t="s">
        <v>31</v>
      </c>
    </row>
    <row r="416" spans="1:5" ht="15.75" thickBot="1" x14ac:dyDescent="0.3">
      <c r="A416" s="396" t="s">
        <v>85</v>
      </c>
      <c r="B416" s="397"/>
      <c r="C416" s="397"/>
      <c r="D416" s="397"/>
      <c r="E416" s="398"/>
    </row>
    <row r="417" spans="1:5" ht="15.75" thickBot="1" x14ac:dyDescent="0.3">
      <c r="A417" s="399" t="s">
        <v>54</v>
      </c>
      <c r="B417" s="400"/>
      <c r="C417" s="400"/>
      <c r="D417" s="400"/>
      <c r="E417" s="401"/>
    </row>
    <row r="418" spans="1:5" x14ac:dyDescent="0.25">
      <c r="A418" s="332"/>
      <c r="B418" s="18">
        <v>2018</v>
      </c>
      <c r="C418" s="18">
        <v>2019</v>
      </c>
      <c r="D418" s="18">
        <v>2020</v>
      </c>
      <c r="E418" s="36">
        <v>2021</v>
      </c>
    </row>
    <row r="419" spans="1:5" ht="15.75" thickBot="1" x14ac:dyDescent="0.3">
      <c r="A419" s="333"/>
      <c r="B419" s="19" t="s">
        <v>6</v>
      </c>
      <c r="C419" s="19" t="s">
        <v>7</v>
      </c>
      <c r="D419" s="19" t="s">
        <v>7</v>
      </c>
      <c r="E419" s="136" t="s">
        <v>7</v>
      </c>
    </row>
    <row r="420" spans="1:5" ht="15.75" thickBot="1" x14ac:dyDescent="0.3">
      <c r="A420" s="35" t="s">
        <v>32</v>
      </c>
      <c r="B420" s="361" t="s">
        <v>133</v>
      </c>
      <c r="C420" s="362"/>
      <c r="D420" s="362"/>
      <c r="E420" s="363"/>
    </row>
    <row r="421" spans="1:5" ht="15.75" thickBot="1" x14ac:dyDescent="0.3">
      <c r="A421" s="33" t="s">
        <v>10</v>
      </c>
      <c r="B421" s="364" t="s">
        <v>153</v>
      </c>
      <c r="C421" s="365"/>
      <c r="D421" s="365"/>
      <c r="E421" s="366"/>
    </row>
    <row r="422" spans="1:5" ht="15.75" thickBot="1" x14ac:dyDescent="0.3">
      <c r="A422" s="33" t="s">
        <v>15</v>
      </c>
      <c r="B422" s="367" t="s">
        <v>109</v>
      </c>
      <c r="C422" s="368"/>
      <c r="D422" s="368"/>
      <c r="E422" s="369"/>
    </row>
    <row r="423" spans="1:5" x14ac:dyDescent="0.25">
      <c r="A423" s="332"/>
      <c r="B423" s="18">
        <v>2018</v>
      </c>
      <c r="C423" s="18">
        <v>2019</v>
      </c>
      <c r="D423" s="18">
        <v>2020</v>
      </c>
      <c r="E423" s="36">
        <v>2021</v>
      </c>
    </row>
    <row r="424" spans="1:5" ht="15.75" thickBot="1" x14ac:dyDescent="0.3">
      <c r="A424" s="333"/>
      <c r="B424" s="19" t="s">
        <v>6</v>
      </c>
      <c r="C424" s="19" t="s">
        <v>7</v>
      </c>
      <c r="D424" s="19" t="s">
        <v>7</v>
      </c>
      <c r="E424" s="136" t="s">
        <v>7</v>
      </c>
    </row>
    <row r="425" spans="1:5" ht="15.75" thickBot="1" x14ac:dyDescent="0.3">
      <c r="A425" s="33" t="s">
        <v>9</v>
      </c>
      <c r="B425" s="5">
        <v>3</v>
      </c>
      <c r="C425" s="6">
        <v>3</v>
      </c>
      <c r="D425" s="6">
        <v>3</v>
      </c>
      <c r="E425" s="62">
        <v>3</v>
      </c>
    </row>
    <row r="426" spans="1:5" ht="23.25" thickBot="1" x14ac:dyDescent="0.3">
      <c r="A426" s="33" t="s">
        <v>16</v>
      </c>
      <c r="B426" s="5">
        <v>6340</v>
      </c>
      <c r="C426" s="5">
        <v>6340</v>
      </c>
      <c r="D426" s="5">
        <v>6340</v>
      </c>
      <c r="E426" s="37">
        <v>6340</v>
      </c>
    </row>
    <row r="427" spans="1:5" ht="23.25" thickBot="1" x14ac:dyDescent="0.3">
      <c r="A427" s="33" t="s">
        <v>26</v>
      </c>
      <c r="B427" s="5">
        <f>B426/B425</f>
        <v>2113.3333333333335</v>
      </c>
      <c r="C427" s="5">
        <f t="shared" ref="C427:E427" si="27">C426/C425</f>
        <v>2113.3333333333335</v>
      </c>
      <c r="D427" s="5">
        <f t="shared" si="27"/>
        <v>2113.3333333333335</v>
      </c>
      <c r="E427" s="37">
        <f t="shared" si="27"/>
        <v>2113.3333333333335</v>
      </c>
    </row>
    <row r="428" spans="1:5" ht="23.25" thickBot="1" x14ac:dyDescent="0.3">
      <c r="A428" s="33" t="s">
        <v>17</v>
      </c>
      <c r="B428" s="138"/>
      <c r="C428" s="7">
        <f>C425/B425-1</f>
        <v>0</v>
      </c>
      <c r="D428" s="7">
        <f t="shared" ref="D428:E430" si="28">D425/C425-1</f>
        <v>0</v>
      </c>
      <c r="E428" s="38">
        <f t="shared" si="28"/>
        <v>0</v>
      </c>
    </row>
    <row r="429" spans="1:5" ht="23.25" thickBot="1" x14ac:dyDescent="0.3">
      <c r="A429" s="33" t="s">
        <v>18</v>
      </c>
      <c r="B429" s="138"/>
      <c r="C429" s="7">
        <f>C426/B426-1</f>
        <v>0</v>
      </c>
      <c r="D429" s="7">
        <f t="shared" si="28"/>
        <v>0</v>
      </c>
      <c r="E429" s="38">
        <f t="shared" si="28"/>
        <v>0</v>
      </c>
    </row>
    <row r="430" spans="1:5" ht="23.25" thickBot="1" x14ac:dyDescent="0.3">
      <c r="A430" s="33" t="s">
        <v>19</v>
      </c>
      <c r="B430" s="138"/>
      <c r="C430" s="7">
        <f>C427/B427-1</f>
        <v>0</v>
      </c>
      <c r="D430" s="7">
        <f t="shared" si="28"/>
        <v>0</v>
      </c>
      <c r="E430" s="38">
        <f t="shared" si="28"/>
        <v>0</v>
      </c>
    </row>
    <row r="431" spans="1:5" x14ac:dyDescent="0.25">
      <c r="A431" s="332"/>
      <c r="B431" s="18">
        <v>2018</v>
      </c>
      <c r="C431" s="18">
        <v>2019</v>
      </c>
      <c r="D431" s="18">
        <v>2020</v>
      </c>
      <c r="E431" s="36">
        <v>2021</v>
      </c>
    </row>
    <row r="432" spans="1:5" ht="15.75" thickBot="1" x14ac:dyDescent="0.3">
      <c r="A432" s="333"/>
      <c r="B432" s="19" t="s">
        <v>6</v>
      </c>
      <c r="C432" s="19" t="s">
        <v>7</v>
      </c>
      <c r="D432" s="19" t="s">
        <v>7</v>
      </c>
      <c r="E432" s="136" t="s">
        <v>7</v>
      </c>
    </row>
    <row r="433" spans="1:5" ht="15.75" thickBot="1" x14ac:dyDescent="0.3">
      <c r="A433" s="334" t="s">
        <v>48</v>
      </c>
      <c r="B433" s="335"/>
      <c r="C433" s="335"/>
      <c r="D433" s="335"/>
      <c r="E433" s="336"/>
    </row>
    <row r="434" spans="1:5" x14ac:dyDescent="0.25">
      <c r="A434" s="332"/>
      <c r="B434" s="18">
        <v>2018</v>
      </c>
      <c r="C434" s="18">
        <v>2019</v>
      </c>
      <c r="D434" s="18">
        <v>2020</v>
      </c>
      <c r="E434" s="36">
        <v>2021</v>
      </c>
    </row>
    <row r="435" spans="1:5" ht="15.75" thickBot="1" x14ac:dyDescent="0.3">
      <c r="A435" s="333"/>
      <c r="B435" s="19" t="s">
        <v>6</v>
      </c>
      <c r="C435" s="19" t="s">
        <v>7</v>
      </c>
      <c r="D435" s="19" t="s">
        <v>7</v>
      </c>
      <c r="E435" s="136" t="s">
        <v>7</v>
      </c>
    </row>
    <row r="436" spans="1:5" ht="15.75" thickBot="1" x14ac:dyDescent="0.3">
      <c r="A436" s="105" t="s">
        <v>0</v>
      </c>
      <c r="B436" s="76">
        <v>5400</v>
      </c>
      <c r="C436" s="76">
        <v>5400</v>
      </c>
      <c r="D436" s="76">
        <v>5400</v>
      </c>
      <c r="E436" s="106">
        <v>5400</v>
      </c>
    </row>
    <row r="437" spans="1:5" ht="36.75" thickBot="1" x14ac:dyDescent="0.3">
      <c r="A437" s="39" t="s">
        <v>39</v>
      </c>
      <c r="B437" s="9">
        <v>940</v>
      </c>
      <c r="C437" s="9">
        <v>940</v>
      </c>
      <c r="D437" s="9">
        <v>940</v>
      </c>
      <c r="E437" s="40">
        <v>940</v>
      </c>
    </row>
    <row r="438" spans="1:5" ht="24.75" thickBot="1" x14ac:dyDescent="0.3">
      <c r="A438" s="39" t="s">
        <v>1</v>
      </c>
      <c r="B438" s="26">
        <v>0</v>
      </c>
      <c r="C438" s="24">
        <v>0</v>
      </c>
      <c r="D438" s="24">
        <v>0</v>
      </c>
      <c r="E438" s="45">
        <v>0</v>
      </c>
    </row>
    <row r="439" spans="1:5" x14ac:dyDescent="0.25">
      <c r="A439" s="63" t="s">
        <v>2</v>
      </c>
      <c r="B439" s="65">
        <v>0</v>
      </c>
      <c r="C439" s="27">
        <v>0</v>
      </c>
      <c r="D439" s="27">
        <v>0</v>
      </c>
      <c r="E439" s="64">
        <v>0</v>
      </c>
    </row>
    <row r="440" spans="1:5" ht="24.75" thickBot="1" x14ac:dyDescent="0.3">
      <c r="A440" s="42" t="s">
        <v>28</v>
      </c>
      <c r="B440" s="57">
        <v>0</v>
      </c>
      <c r="C440" s="43">
        <v>0</v>
      </c>
      <c r="D440" s="43">
        <v>0</v>
      </c>
      <c r="E440" s="44">
        <v>0</v>
      </c>
    </row>
    <row r="441" spans="1:5" ht="24.75" thickBot="1" x14ac:dyDescent="0.3">
      <c r="A441" s="39" t="s">
        <v>29</v>
      </c>
      <c r="B441" s="11">
        <v>0</v>
      </c>
      <c r="C441" s="9">
        <v>0</v>
      </c>
      <c r="D441" s="9">
        <v>0</v>
      </c>
      <c r="E441" s="40">
        <v>0</v>
      </c>
    </row>
    <row r="442" spans="1:5" ht="36.75" thickBot="1" x14ac:dyDescent="0.3">
      <c r="A442" s="39" t="s">
        <v>3</v>
      </c>
      <c r="B442" s="11">
        <v>0</v>
      </c>
      <c r="C442" s="9">
        <v>0</v>
      </c>
      <c r="D442" s="9">
        <v>0</v>
      </c>
      <c r="E442" s="40">
        <v>0</v>
      </c>
    </row>
    <row r="443" spans="1:5" ht="48.75" thickBot="1" x14ac:dyDescent="0.3">
      <c r="A443" s="86" t="s">
        <v>47</v>
      </c>
      <c r="B443" s="20">
        <f>B442+B441+B440+B439+B438+B437+B436</f>
        <v>6340</v>
      </c>
      <c r="C443" s="20">
        <f>C442+C441+C440+C439+C438+C437+C436</f>
        <v>6340</v>
      </c>
      <c r="D443" s="20">
        <f>D442+D441+D440+D439+D438+D437+D436</f>
        <v>6340</v>
      </c>
      <c r="E443" s="87">
        <f>E442+E441+E440+E439+E438+E437+E436</f>
        <v>6340</v>
      </c>
    </row>
    <row r="444" spans="1:5" x14ac:dyDescent="0.25">
      <c r="A444" s="337" t="s">
        <v>121</v>
      </c>
      <c r="B444" s="341" t="s">
        <v>23</v>
      </c>
      <c r="C444" s="341"/>
      <c r="D444" s="341"/>
      <c r="E444" s="342"/>
    </row>
    <row r="445" spans="1:5" x14ac:dyDescent="0.25">
      <c r="A445" s="338"/>
      <c r="B445" s="344"/>
      <c r="C445" s="344"/>
      <c r="D445" s="344"/>
      <c r="E445" s="345"/>
    </row>
    <row r="446" spans="1:5" ht="15.75" thickBot="1" x14ac:dyDescent="0.3">
      <c r="A446" s="339"/>
      <c r="B446" s="347"/>
      <c r="C446" s="347"/>
      <c r="D446" s="347"/>
      <c r="E446" s="348"/>
    </row>
    <row r="447" spans="1:5" ht="15.75" thickBot="1" x14ac:dyDescent="0.3">
      <c r="A447" s="48" t="s">
        <v>46</v>
      </c>
      <c r="B447" s="22">
        <f>IF(B443-B426=0,0,"Error")</f>
        <v>0</v>
      </c>
      <c r="C447" s="22">
        <f>IF(C443-C426=0,0,"Error")</f>
        <v>0</v>
      </c>
      <c r="D447" s="22">
        <f>IF(D443-D426=0,0,"Error")</f>
        <v>0</v>
      </c>
      <c r="E447" s="49">
        <f>IF(E443-E426=0,0,"Error")</f>
        <v>0</v>
      </c>
    </row>
    <row r="448" spans="1:5" ht="23.25" thickBot="1" x14ac:dyDescent="0.3">
      <c r="A448" s="50" t="s">
        <v>74</v>
      </c>
      <c r="B448" s="361" t="s">
        <v>110</v>
      </c>
      <c r="C448" s="362"/>
      <c r="D448" s="362"/>
      <c r="E448" s="363"/>
    </row>
    <row r="449" spans="1:5" ht="15.75" thickBot="1" x14ac:dyDescent="0.3">
      <c r="A449" s="33" t="s">
        <v>10</v>
      </c>
      <c r="B449" s="364" t="s">
        <v>110</v>
      </c>
      <c r="C449" s="365"/>
      <c r="D449" s="365"/>
      <c r="E449" s="366"/>
    </row>
    <row r="450" spans="1:5" ht="15.75" thickBot="1" x14ac:dyDescent="0.3">
      <c r="A450" s="33" t="s">
        <v>15</v>
      </c>
      <c r="B450" s="367" t="s">
        <v>73</v>
      </c>
      <c r="C450" s="368"/>
      <c r="D450" s="368"/>
      <c r="E450" s="369"/>
    </row>
    <row r="451" spans="1:5" x14ac:dyDescent="0.25">
      <c r="A451" s="332"/>
      <c r="B451" s="18">
        <v>2018</v>
      </c>
      <c r="C451" s="18">
        <v>2019</v>
      </c>
      <c r="D451" s="18">
        <v>2020</v>
      </c>
      <c r="E451" s="36">
        <v>2021</v>
      </c>
    </row>
    <row r="452" spans="1:5" ht="15.75" thickBot="1" x14ac:dyDescent="0.3">
      <c r="A452" s="333"/>
      <c r="B452" s="19" t="s">
        <v>6</v>
      </c>
      <c r="C452" s="19" t="s">
        <v>7</v>
      </c>
      <c r="D452" s="19" t="s">
        <v>7</v>
      </c>
      <c r="E452" s="136" t="s">
        <v>7</v>
      </c>
    </row>
    <row r="453" spans="1:5" ht="15.75" thickBot="1" x14ac:dyDescent="0.3">
      <c r="A453" s="33" t="s">
        <v>9</v>
      </c>
      <c r="B453" s="5">
        <v>16</v>
      </c>
      <c r="C453" s="5">
        <v>15</v>
      </c>
      <c r="D453" s="5">
        <v>15</v>
      </c>
      <c r="E453" s="37">
        <v>15</v>
      </c>
    </row>
    <row r="454" spans="1:5" ht="23.25" thickBot="1" x14ac:dyDescent="0.3">
      <c r="A454" s="33" t="s">
        <v>16</v>
      </c>
      <c r="B454" s="5">
        <v>7000</v>
      </c>
      <c r="C454" s="5">
        <v>7000</v>
      </c>
      <c r="D454" s="5">
        <v>7000</v>
      </c>
      <c r="E454" s="37">
        <v>7000</v>
      </c>
    </row>
    <row r="455" spans="1:5" ht="23.25" thickBot="1" x14ac:dyDescent="0.3">
      <c r="A455" s="33" t="s">
        <v>26</v>
      </c>
      <c r="B455" s="5">
        <f>B454/B453</f>
        <v>437.5</v>
      </c>
      <c r="C455" s="5">
        <f t="shared" ref="C455:E455" si="29">C454/C453</f>
        <v>466.66666666666669</v>
      </c>
      <c r="D455" s="5">
        <f t="shared" si="29"/>
        <v>466.66666666666669</v>
      </c>
      <c r="E455" s="37">
        <f t="shared" si="29"/>
        <v>466.66666666666669</v>
      </c>
    </row>
    <row r="456" spans="1:5" ht="23.25" thickBot="1" x14ac:dyDescent="0.3">
      <c r="A456" s="109" t="s">
        <v>17</v>
      </c>
      <c r="B456" s="77"/>
      <c r="C456" s="78">
        <f>C453/B453-1</f>
        <v>-6.25E-2</v>
      </c>
      <c r="D456" s="78">
        <f t="shared" ref="D456:E458" si="30">D453/C453-1</f>
        <v>0</v>
      </c>
      <c r="E456" s="110">
        <f t="shared" si="30"/>
        <v>0</v>
      </c>
    </row>
    <row r="457" spans="1:5" ht="23.25" thickBot="1" x14ac:dyDescent="0.3">
      <c r="A457" s="33" t="s">
        <v>18</v>
      </c>
      <c r="B457" s="138"/>
      <c r="C457" s="7">
        <f>C454/B454-1</f>
        <v>0</v>
      </c>
      <c r="D457" s="7">
        <f t="shared" si="30"/>
        <v>0</v>
      </c>
      <c r="E457" s="38">
        <f t="shared" si="30"/>
        <v>0</v>
      </c>
    </row>
    <row r="458" spans="1:5" ht="23.25" thickBot="1" x14ac:dyDescent="0.3">
      <c r="A458" s="33" t="s">
        <v>19</v>
      </c>
      <c r="B458" s="138"/>
      <c r="C458" s="7">
        <f>C455/B455-1</f>
        <v>6.6666666666666652E-2</v>
      </c>
      <c r="D458" s="7">
        <f t="shared" si="30"/>
        <v>0</v>
      </c>
      <c r="E458" s="38">
        <f t="shared" si="30"/>
        <v>0</v>
      </c>
    </row>
    <row r="459" spans="1:5" ht="15.75" thickBot="1" x14ac:dyDescent="0.3">
      <c r="A459" s="334" t="s">
        <v>91</v>
      </c>
      <c r="B459" s="335"/>
      <c r="C459" s="335"/>
      <c r="D459" s="335"/>
      <c r="E459" s="336"/>
    </row>
    <row r="460" spans="1:5" x14ac:dyDescent="0.25">
      <c r="A460" s="332"/>
      <c r="B460" s="18">
        <v>2018</v>
      </c>
      <c r="C460" s="18">
        <v>2019</v>
      </c>
      <c r="D460" s="18">
        <v>2020</v>
      </c>
      <c r="E460" s="36">
        <v>2021</v>
      </c>
    </row>
    <row r="461" spans="1:5" ht="15.75" thickBot="1" x14ac:dyDescent="0.3">
      <c r="A461" s="333"/>
      <c r="B461" s="19" t="s">
        <v>6</v>
      </c>
      <c r="C461" s="19" t="s">
        <v>7</v>
      </c>
      <c r="D461" s="19" t="s">
        <v>7</v>
      </c>
      <c r="E461" s="136" t="s">
        <v>7</v>
      </c>
    </row>
    <row r="462" spans="1:5" ht="15.75" thickBot="1" x14ac:dyDescent="0.3">
      <c r="A462" s="39" t="s">
        <v>0</v>
      </c>
      <c r="B462" s="9">
        <v>5400</v>
      </c>
      <c r="C462" s="9">
        <v>5400</v>
      </c>
      <c r="D462" s="9">
        <v>5400</v>
      </c>
      <c r="E462" s="40">
        <v>5400</v>
      </c>
    </row>
    <row r="463" spans="1:5" ht="36" x14ac:dyDescent="0.25">
      <c r="A463" s="63" t="s">
        <v>39</v>
      </c>
      <c r="B463" s="27">
        <v>940</v>
      </c>
      <c r="C463" s="27">
        <v>940</v>
      </c>
      <c r="D463" s="27">
        <v>940</v>
      </c>
      <c r="E463" s="64">
        <v>940</v>
      </c>
    </row>
    <row r="464" spans="1:5" ht="24.75" thickBot="1" x14ac:dyDescent="0.3">
      <c r="A464" s="39" t="s">
        <v>1</v>
      </c>
      <c r="B464" s="26">
        <v>660</v>
      </c>
      <c r="C464" s="24">
        <v>660</v>
      </c>
      <c r="D464" s="24">
        <v>660</v>
      </c>
      <c r="E464" s="45">
        <v>660</v>
      </c>
    </row>
    <row r="465" spans="1:5" ht="15.75" thickBot="1" x14ac:dyDescent="0.3">
      <c r="A465" s="39" t="s">
        <v>2</v>
      </c>
      <c r="B465" s="11">
        <v>0</v>
      </c>
      <c r="C465" s="9">
        <v>0</v>
      </c>
      <c r="D465" s="9">
        <v>0</v>
      </c>
      <c r="E465" s="40">
        <v>0</v>
      </c>
    </row>
    <row r="466" spans="1:5" ht="24.75" thickBot="1" x14ac:dyDescent="0.3">
      <c r="A466" s="39" t="s">
        <v>28</v>
      </c>
      <c r="B466" s="11">
        <v>0</v>
      </c>
      <c r="C466" s="9">
        <v>0</v>
      </c>
      <c r="D466" s="9">
        <v>0</v>
      </c>
      <c r="E466" s="40">
        <v>0</v>
      </c>
    </row>
    <row r="467" spans="1:5" ht="24.75" thickBot="1" x14ac:dyDescent="0.3">
      <c r="A467" s="39" t="s">
        <v>29</v>
      </c>
      <c r="B467" s="11">
        <v>0</v>
      </c>
      <c r="C467" s="9">
        <v>0</v>
      </c>
      <c r="D467" s="9">
        <v>0</v>
      </c>
      <c r="E467" s="40">
        <v>0</v>
      </c>
    </row>
    <row r="468" spans="1:5" ht="36.75" thickBot="1" x14ac:dyDescent="0.3">
      <c r="A468" s="39" t="s">
        <v>3</v>
      </c>
      <c r="B468" s="11">
        <v>0</v>
      </c>
      <c r="C468" s="9">
        <v>0</v>
      </c>
      <c r="D468" s="9">
        <v>0</v>
      </c>
      <c r="E468" s="40">
        <v>0</v>
      </c>
    </row>
    <row r="469" spans="1:5" ht="48.75" thickBot="1" x14ac:dyDescent="0.3">
      <c r="A469" s="86" t="s">
        <v>47</v>
      </c>
      <c r="B469" s="21">
        <f>B468+B466+B467+B465+B464+B463+B462</f>
        <v>7000</v>
      </c>
      <c r="C469" s="21">
        <f>C468+C466+C467+C465+C464+C463+C462</f>
        <v>7000</v>
      </c>
      <c r="D469" s="21">
        <f>D468+D466+D467+D465+D464+D463+D462</f>
        <v>7000</v>
      </c>
      <c r="E469" s="90">
        <f>E468+E466+E467+E465+E464+E463+E462</f>
        <v>7000</v>
      </c>
    </row>
    <row r="470" spans="1:5" x14ac:dyDescent="0.25">
      <c r="A470" s="332" t="s">
        <v>38</v>
      </c>
      <c r="B470" s="340"/>
      <c r="C470" s="341"/>
      <c r="D470" s="341"/>
      <c r="E470" s="342"/>
    </row>
    <row r="471" spans="1:5" x14ac:dyDescent="0.25">
      <c r="A471" s="374"/>
      <c r="B471" s="343"/>
      <c r="C471" s="344"/>
      <c r="D471" s="344"/>
      <c r="E471" s="345"/>
    </row>
    <row r="472" spans="1:5" x14ac:dyDescent="0.25">
      <c r="A472" s="378"/>
      <c r="B472" s="379"/>
      <c r="C472" s="380"/>
      <c r="D472" s="380"/>
      <c r="E472" s="381"/>
    </row>
    <row r="473" spans="1:5" ht="15.75" thickBot="1" x14ac:dyDescent="0.3">
      <c r="A473" s="48" t="s">
        <v>46</v>
      </c>
      <c r="B473" s="22">
        <f>B454-B469</f>
        <v>0</v>
      </c>
      <c r="C473" s="22">
        <f>C454-C469</f>
        <v>0</v>
      </c>
      <c r="D473" s="22">
        <f>D454-D469</f>
        <v>0</v>
      </c>
      <c r="E473" s="49">
        <f>E454-E469</f>
        <v>0</v>
      </c>
    </row>
    <row r="474" spans="1:5" ht="23.25" thickBot="1" x14ac:dyDescent="0.3">
      <c r="A474" s="50" t="s">
        <v>95</v>
      </c>
      <c r="B474" s="389" t="s">
        <v>134</v>
      </c>
      <c r="C474" s="390"/>
      <c r="D474" s="390"/>
      <c r="E474" s="391"/>
    </row>
    <row r="475" spans="1:5" ht="15.75" thickBot="1" x14ac:dyDescent="0.3">
      <c r="A475" s="33" t="s">
        <v>10</v>
      </c>
      <c r="B475" s="364" t="s">
        <v>136</v>
      </c>
      <c r="C475" s="365"/>
      <c r="D475" s="365"/>
      <c r="E475" s="366"/>
    </row>
    <row r="476" spans="1:5" ht="15.75" thickBot="1" x14ac:dyDescent="0.3">
      <c r="A476" s="33" t="s">
        <v>15</v>
      </c>
      <c r="B476" s="367" t="s">
        <v>135</v>
      </c>
      <c r="C476" s="368"/>
      <c r="D476" s="368"/>
      <c r="E476" s="369"/>
    </row>
    <row r="477" spans="1:5" x14ac:dyDescent="0.25">
      <c r="A477" s="332"/>
      <c r="B477" s="18">
        <v>2018</v>
      </c>
      <c r="C477" s="18">
        <v>2019</v>
      </c>
      <c r="D477" s="18">
        <v>2020</v>
      </c>
      <c r="E477" s="36">
        <v>2021</v>
      </c>
    </row>
    <row r="478" spans="1:5" ht="15.75" thickBot="1" x14ac:dyDescent="0.3">
      <c r="A478" s="333"/>
      <c r="B478" s="19" t="s">
        <v>6</v>
      </c>
      <c r="C478" s="19" t="s">
        <v>7</v>
      </c>
      <c r="D478" s="19" t="s">
        <v>7</v>
      </c>
      <c r="E478" s="136" t="s">
        <v>7</v>
      </c>
    </row>
    <row r="479" spans="1:5" ht="15.75" thickBot="1" x14ac:dyDescent="0.3">
      <c r="A479" s="33" t="s">
        <v>9</v>
      </c>
      <c r="B479" s="5">
        <v>4</v>
      </c>
      <c r="C479" s="5">
        <v>4</v>
      </c>
      <c r="D479" s="5">
        <v>4</v>
      </c>
      <c r="E479" s="37">
        <v>4</v>
      </c>
    </row>
    <row r="480" spans="1:5" ht="23.25" thickBot="1" x14ac:dyDescent="0.3">
      <c r="A480" s="33" t="s">
        <v>16</v>
      </c>
      <c r="B480" s="5">
        <v>320</v>
      </c>
      <c r="C480" s="5">
        <v>120</v>
      </c>
      <c r="D480" s="5">
        <v>120</v>
      </c>
      <c r="E480" s="37">
        <v>120</v>
      </c>
    </row>
    <row r="481" spans="1:5" ht="23.25" thickBot="1" x14ac:dyDescent="0.3">
      <c r="A481" s="91" t="s">
        <v>26</v>
      </c>
      <c r="B481" s="74">
        <f>B480/B479</f>
        <v>80</v>
      </c>
      <c r="C481" s="74">
        <f t="shared" ref="C481:E481" si="31">C480/C479</f>
        <v>30</v>
      </c>
      <c r="D481" s="74">
        <f t="shared" si="31"/>
        <v>30</v>
      </c>
      <c r="E481" s="103">
        <f t="shared" si="31"/>
        <v>30</v>
      </c>
    </row>
    <row r="482" spans="1:5" ht="23.25" thickBot="1" x14ac:dyDescent="0.3">
      <c r="A482" s="92" t="s">
        <v>17</v>
      </c>
      <c r="B482" s="100"/>
      <c r="C482" s="101">
        <f>C479/B479-1</f>
        <v>0</v>
      </c>
      <c r="D482" s="101">
        <f t="shared" ref="D482:E484" si="32">D479/C479-1</f>
        <v>0</v>
      </c>
      <c r="E482" s="102">
        <f t="shared" si="32"/>
        <v>0</v>
      </c>
    </row>
    <row r="483" spans="1:5" ht="23.25" thickBot="1" x14ac:dyDescent="0.3">
      <c r="A483" s="33" t="s">
        <v>18</v>
      </c>
      <c r="B483" s="138"/>
      <c r="C483" s="7">
        <f>C480/B480-1</f>
        <v>-0.625</v>
      </c>
      <c r="D483" s="7">
        <f t="shared" si="32"/>
        <v>0</v>
      </c>
      <c r="E483" s="38">
        <f t="shared" si="32"/>
        <v>0</v>
      </c>
    </row>
    <row r="484" spans="1:5" ht="23.25" thickBot="1" x14ac:dyDescent="0.3">
      <c r="A484" s="33" t="s">
        <v>19</v>
      </c>
      <c r="B484" s="138"/>
      <c r="C484" s="7">
        <f>C481/B481-1</f>
        <v>-0.625</v>
      </c>
      <c r="D484" s="7">
        <f t="shared" si="32"/>
        <v>0</v>
      </c>
      <c r="E484" s="38">
        <f t="shared" si="32"/>
        <v>0</v>
      </c>
    </row>
    <row r="485" spans="1:5" ht="15.75" thickBot="1" x14ac:dyDescent="0.3">
      <c r="A485" s="334" t="s">
        <v>94</v>
      </c>
      <c r="B485" s="335"/>
      <c r="C485" s="335"/>
      <c r="D485" s="335"/>
      <c r="E485" s="336"/>
    </row>
    <row r="486" spans="1:5" x14ac:dyDescent="0.25">
      <c r="A486" s="332"/>
      <c r="B486" s="18">
        <v>2018</v>
      </c>
      <c r="C486" s="18">
        <v>2019</v>
      </c>
      <c r="D486" s="18">
        <v>2020</v>
      </c>
      <c r="E486" s="36">
        <v>2021</v>
      </c>
    </row>
    <row r="487" spans="1:5" ht="15.75" thickBot="1" x14ac:dyDescent="0.3">
      <c r="A487" s="333"/>
      <c r="B487" s="19" t="s">
        <v>6</v>
      </c>
      <c r="C487" s="19" t="s">
        <v>7</v>
      </c>
      <c r="D487" s="19" t="s">
        <v>7</v>
      </c>
      <c r="E487" s="136" t="s">
        <v>7</v>
      </c>
    </row>
    <row r="488" spans="1:5" ht="15.75" thickBot="1" x14ac:dyDescent="0.3">
      <c r="A488" s="42" t="s">
        <v>0</v>
      </c>
      <c r="B488" s="43">
        <v>0</v>
      </c>
      <c r="C488" s="43">
        <v>0</v>
      </c>
      <c r="D488" s="43">
        <v>0</v>
      </c>
      <c r="E488" s="44">
        <v>0</v>
      </c>
    </row>
    <row r="489" spans="1:5" ht="36.75" thickBot="1" x14ac:dyDescent="0.3">
      <c r="A489" s="39" t="s">
        <v>39</v>
      </c>
      <c r="B489" s="9">
        <v>0</v>
      </c>
      <c r="C489" s="9">
        <v>0</v>
      </c>
      <c r="D489" s="9">
        <v>0</v>
      </c>
      <c r="E489" s="40">
        <v>0</v>
      </c>
    </row>
    <row r="490" spans="1:5" ht="24.75" thickBot="1" x14ac:dyDescent="0.3">
      <c r="A490" s="39" t="s">
        <v>1</v>
      </c>
      <c r="B490" s="26">
        <v>320</v>
      </c>
      <c r="C490" s="24">
        <v>120</v>
      </c>
      <c r="D490" s="24">
        <v>120</v>
      </c>
      <c r="E490" s="45">
        <v>120</v>
      </c>
    </row>
    <row r="491" spans="1:5" ht="15.75" thickBot="1" x14ac:dyDescent="0.3">
      <c r="A491" s="39" t="s">
        <v>2</v>
      </c>
      <c r="B491" s="11">
        <v>0</v>
      </c>
      <c r="C491" s="9">
        <v>0</v>
      </c>
      <c r="D491" s="9">
        <v>0</v>
      </c>
      <c r="E491" s="40">
        <v>0</v>
      </c>
    </row>
    <row r="492" spans="1:5" ht="24.75" thickBot="1" x14ac:dyDescent="0.3">
      <c r="A492" s="39" t="s">
        <v>28</v>
      </c>
      <c r="B492" s="11">
        <v>0</v>
      </c>
      <c r="C492" s="9">
        <v>0</v>
      </c>
      <c r="D492" s="9">
        <v>0</v>
      </c>
      <c r="E492" s="40">
        <v>0</v>
      </c>
    </row>
    <row r="493" spans="1:5" ht="24.75" thickBot="1" x14ac:dyDescent="0.3">
      <c r="A493" s="39" t="s">
        <v>29</v>
      </c>
      <c r="B493" s="11">
        <v>0</v>
      </c>
      <c r="C493" s="9">
        <v>0</v>
      </c>
      <c r="D493" s="9">
        <v>0</v>
      </c>
      <c r="E493" s="40">
        <v>0</v>
      </c>
    </row>
    <row r="494" spans="1:5" ht="36.75" thickBot="1" x14ac:dyDescent="0.3">
      <c r="A494" s="39" t="s">
        <v>3</v>
      </c>
      <c r="B494" s="11">
        <v>0</v>
      </c>
      <c r="C494" s="9">
        <v>0</v>
      </c>
      <c r="D494" s="9">
        <v>0</v>
      </c>
      <c r="E494" s="40">
        <v>0</v>
      </c>
    </row>
    <row r="495" spans="1:5" ht="48.75" thickBot="1" x14ac:dyDescent="0.3">
      <c r="A495" s="111" t="s">
        <v>47</v>
      </c>
      <c r="B495" s="112">
        <f>B494+B492+B493+B491+B490+B489+B488</f>
        <v>320</v>
      </c>
      <c r="C495" s="112">
        <f>C494+C492+C493+C491+C490+C489+C488</f>
        <v>120</v>
      </c>
      <c r="D495" s="112">
        <f>D494+D492+D493+D491+D490+D489+D488</f>
        <v>120</v>
      </c>
      <c r="E495" s="113">
        <f>E494+E492+E493+E491+E490+E489+E488</f>
        <v>120</v>
      </c>
    </row>
    <row r="496" spans="1:5" x14ac:dyDescent="0.25">
      <c r="A496" s="332" t="s">
        <v>122</v>
      </c>
      <c r="B496" s="340"/>
      <c r="C496" s="341"/>
      <c r="D496" s="341"/>
      <c r="E496" s="342"/>
    </row>
    <row r="497" spans="1:5" x14ac:dyDescent="0.25">
      <c r="A497" s="374"/>
      <c r="B497" s="343"/>
      <c r="C497" s="344"/>
      <c r="D497" s="344"/>
      <c r="E497" s="345"/>
    </row>
    <row r="498" spans="1:5" ht="15.75" thickBot="1" x14ac:dyDescent="0.3">
      <c r="A498" s="370"/>
      <c r="B498" s="386"/>
      <c r="C498" s="387"/>
      <c r="D498" s="387"/>
      <c r="E498" s="388"/>
    </row>
    <row r="499" spans="1:5" ht="15.75" thickBot="1" x14ac:dyDescent="0.3">
      <c r="A499" s="48" t="s">
        <v>46</v>
      </c>
      <c r="B499" s="22">
        <f>B480-B495</f>
        <v>0</v>
      </c>
      <c r="C499" s="22">
        <f>C480-C495</f>
        <v>0</v>
      </c>
      <c r="D499" s="22">
        <f>D480-D495</f>
        <v>0</v>
      </c>
      <c r="E499" s="49">
        <f>E480-E495</f>
        <v>0</v>
      </c>
    </row>
    <row r="500" spans="1:5" ht="23.25" thickBot="1" x14ac:dyDescent="0.3">
      <c r="A500" s="50" t="s">
        <v>92</v>
      </c>
      <c r="B500" s="389" t="s">
        <v>137</v>
      </c>
      <c r="C500" s="390"/>
      <c r="D500" s="390"/>
      <c r="E500" s="391"/>
    </row>
    <row r="501" spans="1:5" ht="15.75" thickBot="1" x14ac:dyDescent="0.3">
      <c r="A501" s="33" t="s">
        <v>10</v>
      </c>
      <c r="B501" s="364" t="s">
        <v>139</v>
      </c>
      <c r="C501" s="365"/>
      <c r="D501" s="365"/>
      <c r="E501" s="366"/>
    </row>
    <row r="502" spans="1:5" ht="34.5" thickBot="1" x14ac:dyDescent="0.3">
      <c r="A502" s="33" t="s">
        <v>125</v>
      </c>
      <c r="B502" s="367" t="s">
        <v>138</v>
      </c>
      <c r="C502" s="368"/>
      <c r="D502" s="368"/>
      <c r="E502" s="369"/>
    </row>
    <row r="503" spans="1:5" x14ac:dyDescent="0.25">
      <c r="A503" s="332"/>
      <c r="B503" s="18">
        <v>2018</v>
      </c>
      <c r="C503" s="18">
        <v>2019</v>
      </c>
      <c r="D503" s="18">
        <v>2020</v>
      </c>
      <c r="E503" s="36">
        <v>2021</v>
      </c>
    </row>
    <row r="504" spans="1:5" ht="15.75" thickBot="1" x14ac:dyDescent="0.3">
      <c r="A504" s="370"/>
      <c r="B504" s="73" t="s">
        <v>6</v>
      </c>
      <c r="C504" s="73" t="s">
        <v>7</v>
      </c>
      <c r="D504" s="73" t="s">
        <v>7</v>
      </c>
      <c r="E504" s="94" t="s">
        <v>7</v>
      </c>
    </row>
    <row r="505" spans="1:5" ht="15.75" thickBot="1" x14ac:dyDescent="0.3">
      <c r="A505" s="33" t="s">
        <v>9</v>
      </c>
      <c r="B505" s="5">
        <v>0</v>
      </c>
      <c r="C505" s="5">
        <v>2</v>
      </c>
      <c r="D505" s="5">
        <v>2</v>
      </c>
      <c r="E505" s="37">
        <v>2</v>
      </c>
    </row>
    <row r="506" spans="1:5" ht="23.25" thickBot="1" x14ac:dyDescent="0.3">
      <c r="A506" s="33" t="s">
        <v>16</v>
      </c>
      <c r="B506" s="5">
        <v>0</v>
      </c>
      <c r="C506" s="5">
        <v>200</v>
      </c>
      <c r="D506" s="5">
        <v>200</v>
      </c>
      <c r="E506" s="37">
        <v>200</v>
      </c>
    </row>
    <row r="507" spans="1:5" ht="23.25" thickBot="1" x14ac:dyDescent="0.3">
      <c r="A507" s="33" t="s">
        <v>26</v>
      </c>
      <c r="B507" s="5" t="e">
        <f>B506/B505</f>
        <v>#DIV/0!</v>
      </c>
      <c r="C507" s="5">
        <f t="shared" ref="C507:E507" si="33">C506/C505</f>
        <v>100</v>
      </c>
      <c r="D507" s="5">
        <f t="shared" si="33"/>
        <v>100</v>
      </c>
      <c r="E507" s="37">
        <f t="shared" si="33"/>
        <v>100</v>
      </c>
    </row>
    <row r="508" spans="1:5" ht="23.25" thickBot="1" x14ac:dyDescent="0.3">
      <c r="A508" s="33" t="s">
        <v>17</v>
      </c>
      <c r="B508" s="138"/>
      <c r="C508" s="7" t="e">
        <f>C505/B505-1</f>
        <v>#DIV/0!</v>
      </c>
      <c r="D508" s="7">
        <f t="shared" ref="D508:E510" si="34">D505/C505-1</f>
        <v>0</v>
      </c>
      <c r="E508" s="38">
        <f t="shared" si="34"/>
        <v>0</v>
      </c>
    </row>
    <row r="509" spans="1:5" ht="23.25" thickBot="1" x14ac:dyDescent="0.3">
      <c r="A509" s="33" t="s">
        <v>18</v>
      </c>
      <c r="B509" s="138"/>
      <c r="C509" s="7" t="e">
        <f>C506/B506-1</f>
        <v>#DIV/0!</v>
      </c>
      <c r="D509" s="7">
        <f t="shared" si="34"/>
        <v>0</v>
      </c>
      <c r="E509" s="38">
        <f t="shared" si="34"/>
        <v>0</v>
      </c>
    </row>
    <row r="510" spans="1:5" ht="23.25" thickBot="1" x14ac:dyDescent="0.3">
      <c r="A510" s="33" t="s">
        <v>19</v>
      </c>
      <c r="B510" s="138"/>
      <c r="C510" s="7" t="e">
        <f>C507/B507-1</f>
        <v>#DIV/0!</v>
      </c>
      <c r="D510" s="7">
        <f t="shared" si="34"/>
        <v>0</v>
      </c>
      <c r="E510" s="38">
        <f t="shared" si="34"/>
        <v>0</v>
      </c>
    </row>
    <row r="511" spans="1:5" ht="15.75" thickBot="1" x14ac:dyDescent="0.3">
      <c r="A511" s="334" t="s">
        <v>93</v>
      </c>
      <c r="B511" s="335"/>
      <c r="C511" s="335"/>
      <c r="D511" s="335"/>
      <c r="E511" s="336"/>
    </row>
    <row r="512" spans="1:5" x14ac:dyDescent="0.25">
      <c r="A512" s="332"/>
      <c r="B512" s="18">
        <v>2018</v>
      </c>
      <c r="C512" s="18">
        <v>2019</v>
      </c>
      <c r="D512" s="18">
        <v>2020</v>
      </c>
      <c r="E512" s="36">
        <v>2021</v>
      </c>
    </row>
    <row r="513" spans="1:5" ht="15.75" thickBot="1" x14ac:dyDescent="0.3">
      <c r="A513" s="333"/>
      <c r="B513" s="19" t="s">
        <v>6</v>
      </c>
      <c r="C513" s="19" t="s">
        <v>7</v>
      </c>
      <c r="D513" s="19" t="s">
        <v>7</v>
      </c>
      <c r="E513" s="136" t="s">
        <v>7</v>
      </c>
    </row>
    <row r="514" spans="1:5" ht="15.75" thickBot="1" x14ac:dyDescent="0.3">
      <c r="A514" s="39" t="s">
        <v>0</v>
      </c>
      <c r="B514" s="9">
        <v>0</v>
      </c>
      <c r="C514" s="9">
        <v>0</v>
      </c>
      <c r="D514" s="9">
        <v>0</v>
      </c>
      <c r="E514" s="40">
        <v>0</v>
      </c>
    </row>
    <row r="515" spans="1:5" ht="36.75" thickBot="1" x14ac:dyDescent="0.3">
      <c r="A515" s="39" t="s">
        <v>39</v>
      </c>
      <c r="B515" s="9">
        <v>0</v>
      </c>
      <c r="C515" s="9">
        <v>0</v>
      </c>
      <c r="D515" s="9">
        <v>0</v>
      </c>
      <c r="E515" s="40">
        <v>0</v>
      </c>
    </row>
    <row r="516" spans="1:5" ht="24.75" thickBot="1" x14ac:dyDescent="0.3">
      <c r="A516" s="39" t="s">
        <v>1</v>
      </c>
      <c r="B516" s="26">
        <v>0</v>
      </c>
      <c r="C516" s="24">
        <v>200</v>
      </c>
      <c r="D516" s="24">
        <v>200</v>
      </c>
      <c r="E516" s="45">
        <v>200</v>
      </c>
    </row>
    <row r="517" spans="1:5" ht="15.75" thickBot="1" x14ac:dyDescent="0.3">
      <c r="A517" s="39" t="s">
        <v>2</v>
      </c>
      <c r="B517" s="11">
        <v>0</v>
      </c>
      <c r="C517" s="9">
        <v>0</v>
      </c>
      <c r="D517" s="9">
        <v>0</v>
      </c>
      <c r="E517" s="40">
        <v>0</v>
      </c>
    </row>
    <row r="518" spans="1:5" ht="24.75" thickBot="1" x14ac:dyDescent="0.3">
      <c r="A518" s="39" t="s">
        <v>28</v>
      </c>
      <c r="B518" s="11">
        <v>0</v>
      </c>
      <c r="C518" s="9">
        <v>0</v>
      </c>
      <c r="D518" s="9">
        <v>0</v>
      </c>
      <c r="E518" s="40">
        <v>0</v>
      </c>
    </row>
    <row r="519" spans="1:5" ht="24.75" thickBot="1" x14ac:dyDescent="0.3">
      <c r="A519" s="66" t="s">
        <v>29</v>
      </c>
      <c r="B519" s="58">
        <v>0</v>
      </c>
      <c r="C519" s="59">
        <v>0</v>
      </c>
      <c r="D519" s="59">
        <v>0</v>
      </c>
      <c r="E519" s="60">
        <v>0</v>
      </c>
    </row>
    <row r="520" spans="1:5" ht="36.75" thickBot="1" x14ac:dyDescent="0.3">
      <c r="A520" s="42" t="s">
        <v>3</v>
      </c>
      <c r="B520" s="57">
        <v>0</v>
      </c>
      <c r="C520" s="43">
        <v>0</v>
      </c>
      <c r="D520" s="43">
        <v>0</v>
      </c>
      <c r="E520" s="44">
        <v>0</v>
      </c>
    </row>
    <row r="521" spans="1:5" ht="48.75" thickBot="1" x14ac:dyDescent="0.3">
      <c r="A521" s="86" t="s">
        <v>47</v>
      </c>
      <c r="B521" s="21">
        <f>B520+B518+B519+B517+B516+B515+B514</f>
        <v>0</v>
      </c>
      <c r="C521" s="21">
        <f>C520+C518+C519+C517+C516+C515+C514</f>
        <v>200</v>
      </c>
      <c r="D521" s="21">
        <f>D520+D518+D519+D517+D516+D515+D514</f>
        <v>200</v>
      </c>
      <c r="E521" s="90">
        <f>E520+E518+E519+E517+E516+E515+E514</f>
        <v>200</v>
      </c>
    </row>
    <row r="522" spans="1:5" x14ac:dyDescent="0.25">
      <c r="A522" s="332" t="s">
        <v>123</v>
      </c>
      <c r="B522" s="340"/>
      <c r="C522" s="341"/>
      <c r="D522" s="341"/>
      <c r="E522" s="342"/>
    </row>
    <row r="523" spans="1:5" x14ac:dyDescent="0.25">
      <c r="A523" s="374"/>
      <c r="B523" s="343"/>
      <c r="C523" s="344"/>
      <c r="D523" s="344"/>
      <c r="E523" s="345"/>
    </row>
    <row r="524" spans="1:5" x14ac:dyDescent="0.25">
      <c r="A524" s="378"/>
      <c r="B524" s="379"/>
      <c r="C524" s="380"/>
      <c r="D524" s="380"/>
      <c r="E524" s="381"/>
    </row>
    <row r="525" spans="1:5" ht="15.75" thickBot="1" x14ac:dyDescent="0.3">
      <c r="A525" s="48" t="s">
        <v>46</v>
      </c>
      <c r="B525" s="22">
        <f>B506-B521</f>
        <v>0</v>
      </c>
      <c r="C525" s="22">
        <f>C506-C521</f>
        <v>0</v>
      </c>
      <c r="D525" s="22">
        <f>D506-D521</f>
        <v>0</v>
      </c>
      <c r="E525" s="49">
        <f>E506-E521</f>
        <v>0</v>
      </c>
    </row>
    <row r="526" spans="1:5" ht="36.75" thickBot="1" x14ac:dyDescent="0.3">
      <c r="A526" s="34" t="s">
        <v>69</v>
      </c>
      <c r="B526" s="382" t="s">
        <v>71</v>
      </c>
      <c r="C526" s="383"/>
      <c r="D526" s="383"/>
      <c r="E526" s="384"/>
    </row>
    <row r="527" spans="1:5" ht="15.75" thickBot="1" x14ac:dyDescent="0.3">
      <c r="A527" s="385" t="s">
        <v>124</v>
      </c>
      <c r="B527" s="365"/>
      <c r="C527" s="365"/>
      <c r="D527" s="365"/>
      <c r="E527" s="366"/>
    </row>
    <row r="528" spans="1:5" ht="15.75" thickBot="1" x14ac:dyDescent="0.3">
      <c r="A528" s="135" t="s">
        <v>34</v>
      </c>
      <c r="B528" s="8" t="s">
        <v>35</v>
      </c>
      <c r="C528" s="8" t="s">
        <v>31</v>
      </c>
      <c r="D528" s="8" t="s">
        <v>31</v>
      </c>
      <c r="E528" s="32" t="s">
        <v>31</v>
      </c>
    </row>
    <row r="529" spans="1:5" ht="15.75" thickBot="1" x14ac:dyDescent="0.3">
      <c r="A529" s="33" t="s">
        <v>36</v>
      </c>
      <c r="B529" s="8" t="s">
        <v>35</v>
      </c>
      <c r="C529" s="8" t="s">
        <v>31</v>
      </c>
      <c r="D529" s="8" t="s">
        <v>31</v>
      </c>
      <c r="E529" s="32" t="s">
        <v>31</v>
      </c>
    </row>
    <row r="530" spans="1:5" ht="34.5" thickBot="1" x14ac:dyDescent="0.3">
      <c r="A530" s="33" t="s">
        <v>37</v>
      </c>
      <c r="B530" s="8" t="s">
        <v>35</v>
      </c>
      <c r="C530" s="8" t="s">
        <v>31</v>
      </c>
      <c r="D530" s="8" t="s">
        <v>31</v>
      </c>
      <c r="E530" s="32" t="s">
        <v>31</v>
      </c>
    </row>
    <row r="531" spans="1:5" ht="15.75" thickBot="1" x14ac:dyDescent="0.3">
      <c r="A531" s="375" t="s">
        <v>55</v>
      </c>
      <c r="B531" s="376"/>
      <c r="C531" s="376"/>
      <c r="D531" s="376"/>
      <c r="E531" s="377"/>
    </row>
    <row r="532" spans="1:5" ht="15.75" thickBot="1" x14ac:dyDescent="0.3">
      <c r="A532" s="375" t="s">
        <v>59</v>
      </c>
      <c r="B532" s="376"/>
      <c r="C532" s="376"/>
      <c r="D532" s="376"/>
      <c r="E532" s="377"/>
    </row>
    <row r="533" spans="1:5" ht="23.25" thickBot="1" x14ac:dyDescent="0.3">
      <c r="A533" s="114" t="s">
        <v>33</v>
      </c>
      <c r="B533" s="358" t="s">
        <v>128</v>
      </c>
      <c r="C533" s="359"/>
      <c r="D533" s="359"/>
      <c r="E533" s="360"/>
    </row>
    <row r="534" spans="1:5" ht="15.75" thickBot="1" x14ac:dyDescent="0.3">
      <c r="A534" s="35" t="s">
        <v>32</v>
      </c>
      <c r="B534" s="361" t="s">
        <v>111</v>
      </c>
      <c r="C534" s="362"/>
      <c r="D534" s="362"/>
      <c r="E534" s="363"/>
    </row>
    <row r="535" spans="1:5" ht="15.75" thickBot="1" x14ac:dyDescent="0.3">
      <c r="A535" s="33" t="s">
        <v>10</v>
      </c>
      <c r="B535" s="364" t="s">
        <v>111</v>
      </c>
      <c r="C535" s="365"/>
      <c r="D535" s="365"/>
      <c r="E535" s="366"/>
    </row>
    <row r="536" spans="1:5" ht="15.75" thickBot="1" x14ac:dyDescent="0.3">
      <c r="A536" s="33" t="s">
        <v>15</v>
      </c>
      <c r="B536" s="367" t="s">
        <v>112</v>
      </c>
      <c r="C536" s="368"/>
      <c r="D536" s="368"/>
      <c r="E536" s="369"/>
    </row>
    <row r="537" spans="1:5" x14ac:dyDescent="0.25">
      <c r="A537" s="332"/>
      <c r="B537" s="18">
        <v>2018</v>
      </c>
      <c r="C537" s="18">
        <v>2019</v>
      </c>
      <c r="D537" s="18">
        <v>2020</v>
      </c>
      <c r="E537" s="36">
        <v>2021</v>
      </c>
    </row>
    <row r="538" spans="1:5" ht="15.75" thickBot="1" x14ac:dyDescent="0.3">
      <c r="A538" s="333"/>
      <c r="B538" s="19" t="s">
        <v>6</v>
      </c>
      <c r="C538" s="19" t="s">
        <v>7</v>
      </c>
      <c r="D538" s="19" t="s">
        <v>7</v>
      </c>
      <c r="E538" s="136" t="s">
        <v>7</v>
      </c>
    </row>
    <row r="539" spans="1:5" ht="15.75" thickBot="1" x14ac:dyDescent="0.3">
      <c r="A539" s="33" t="s">
        <v>9</v>
      </c>
      <c r="B539" s="5">
        <v>280</v>
      </c>
      <c r="C539" s="5">
        <v>280</v>
      </c>
      <c r="D539" s="5">
        <v>280</v>
      </c>
      <c r="E539" s="37">
        <v>280</v>
      </c>
    </row>
    <row r="540" spans="1:5" ht="23.25" thickBot="1" x14ac:dyDescent="0.3">
      <c r="A540" s="33" t="s">
        <v>16</v>
      </c>
      <c r="B540" s="141">
        <v>5000</v>
      </c>
      <c r="C540" s="141">
        <v>7000</v>
      </c>
      <c r="D540" s="141">
        <v>7000</v>
      </c>
      <c r="E540" s="142">
        <v>7000</v>
      </c>
    </row>
    <row r="541" spans="1:5" ht="23.25" thickBot="1" x14ac:dyDescent="0.3">
      <c r="A541" s="33" t="s">
        <v>26</v>
      </c>
      <c r="B541" s="5">
        <f>B540/B539</f>
        <v>17.857142857142858</v>
      </c>
      <c r="C541" s="5">
        <f t="shared" ref="C541:E541" si="35">C540/C539</f>
        <v>25</v>
      </c>
      <c r="D541" s="5">
        <f t="shared" si="35"/>
        <v>25</v>
      </c>
      <c r="E541" s="37">
        <f t="shared" si="35"/>
        <v>25</v>
      </c>
    </row>
    <row r="542" spans="1:5" ht="23.25" thickBot="1" x14ac:dyDescent="0.3">
      <c r="A542" s="33" t="s">
        <v>17</v>
      </c>
      <c r="B542" s="138" t="s">
        <v>23</v>
      </c>
      <c r="C542" s="7">
        <f>C539/B539-1</f>
        <v>0</v>
      </c>
      <c r="D542" s="7">
        <f t="shared" ref="D542:E544" si="36">D539/C539-1</f>
        <v>0</v>
      </c>
      <c r="E542" s="38">
        <f t="shared" si="36"/>
        <v>0</v>
      </c>
    </row>
    <row r="543" spans="1:5" ht="23.25" thickBot="1" x14ac:dyDescent="0.3">
      <c r="A543" s="33" t="s">
        <v>18</v>
      </c>
      <c r="B543" s="138" t="s">
        <v>23</v>
      </c>
      <c r="C543" s="7">
        <f>C540/B540-1</f>
        <v>0.39999999999999991</v>
      </c>
      <c r="D543" s="7">
        <f t="shared" si="36"/>
        <v>0</v>
      </c>
      <c r="E543" s="38">
        <f t="shared" si="36"/>
        <v>0</v>
      </c>
    </row>
    <row r="544" spans="1:5" ht="23.25" thickBot="1" x14ac:dyDescent="0.3">
      <c r="A544" s="33" t="s">
        <v>19</v>
      </c>
      <c r="B544" s="138" t="s">
        <v>23</v>
      </c>
      <c r="C544" s="7">
        <f>C541/B541-1</f>
        <v>0.39999999999999991</v>
      </c>
      <c r="D544" s="7">
        <f t="shared" si="36"/>
        <v>0</v>
      </c>
      <c r="E544" s="38">
        <f t="shared" si="36"/>
        <v>0</v>
      </c>
    </row>
    <row r="545" spans="1:5" ht="15.75" thickBot="1" x14ac:dyDescent="0.3">
      <c r="A545" s="334" t="s">
        <v>45</v>
      </c>
      <c r="B545" s="335"/>
      <c r="C545" s="335"/>
      <c r="D545" s="335"/>
      <c r="E545" s="336"/>
    </row>
    <row r="546" spans="1:5" x14ac:dyDescent="0.25">
      <c r="A546" s="332"/>
      <c r="B546" s="18">
        <v>2018</v>
      </c>
      <c r="C546" s="18">
        <v>2019</v>
      </c>
      <c r="D546" s="18">
        <v>2020</v>
      </c>
      <c r="E546" s="36">
        <v>2021</v>
      </c>
    </row>
    <row r="547" spans="1:5" ht="15.75" thickBot="1" x14ac:dyDescent="0.3">
      <c r="A547" s="333"/>
      <c r="B547" s="19" t="s">
        <v>6</v>
      </c>
      <c r="C547" s="19" t="s">
        <v>7</v>
      </c>
      <c r="D547" s="19" t="s">
        <v>7</v>
      </c>
      <c r="E547" s="136" t="s">
        <v>7</v>
      </c>
    </row>
    <row r="548" spans="1:5" ht="24.75" thickBot="1" x14ac:dyDescent="0.3">
      <c r="A548" s="39" t="s">
        <v>57</v>
      </c>
      <c r="B548" s="9">
        <v>0</v>
      </c>
      <c r="C548" s="9">
        <v>0</v>
      </c>
      <c r="D548" s="9">
        <v>0</v>
      </c>
      <c r="E548" s="40">
        <v>0</v>
      </c>
    </row>
    <row r="549" spans="1:5" ht="24.75" thickBot="1" x14ac:dyDescent="0.3">
      <c r="A549" s="39" t="s">
        <v>58</v>
      </c>
      <c r="B549" s="26">
        <v>5000</v>
      </c>
      <c r="C549" s="24">
        <v>7000</v>
      </c>
      <c r="D549" s="24">
        <v>7000</v>
      </c>
      <c r="E549" s="45">
        <v>7000</v>
      </c>
    </row>
    <row r="550" spans="1:5" ht="24.75" thickBot="1" x14ac:dyDescent="0.3">
      <c r="A550" s="46" t="s">
        <v>44</v>
      </c>
      <c r="B550" s="11">
        <f>B549+B548</f>
        <v>5000</v>
      </c>
      <c r="C550" s="11">
        <f t="shared" ref="C550:D550" si="37">C549+C548</f>
        <v>7000</v>
      </c>
      <c r="D550" s="11">
        <f t="shared" si="37"/>
        <v>7000</v>
      </c>
      <c r="E550" s="47">
        <v>7000</v>
      </c>
    </row>
    <row r="551" spans="1:5" x14ac:dyDescent="0.25">
      <c r="A551" s="337" t="s">
        <v>56</v>
      </c>
      <c r="B551" s="340"/>
      <c r="C551" s="341"/>
      <c r="D551" s="341"/>
      <c r="E551" s="342"/>
    </row>
    <row r="552" spans="1:5" x14ac:dyDescent="0.25">
      <c r="A552" s="338"/>
      <c r="B552" s="343"/>
      <c r="C552" s="344"/>
      <c r="D552" s="344"/>
      <c r="E552" s="345"/>
    </row>
    <row r="553" spans="1:5" ht="15.75" thickBot="1" x14ac:dyDescent="0.3">
      <c r="A553" s="339"/>
      <c r="B553" s="346"/>
      <c r="C553" s="347"/>
      <c r="D553" s="347"/>
      <c r="E553" s="348"/>
    </row>
    <row r="554" spans="1:5" ht="23.25" thickBot="1" x14ac:dyDescent="0.3">
      <c r="A554" s="114" t="s">
        <v>33</v>
      </c>
      <c r="B554" s="358" t="s">
        <v>129</v>
      </c>
      <c r="C554" s="359"/>
      <c r="D554" s="359"/>
      <c r="E554" s="360"/>
    </row>
    <row r="555" spans="1:5" ht="15.75" thickBot="1" x14ac:dyDescent="0.3">
      <c r="A555" s="35" t="s">
        <v>126</v>
      </c>
      <c r="B555" s="361" t="s">
        <v>115</v>
      </c>
      <c r="C555" s="362"/>
      <c r="D555" s="362"/>
      <c r="E555" s="363"/>
    </row>
    <row r="556" spans="1:5" ht="15.75" thickBot="1" x14ac:dyDescent="0.3">
      <c r="A556" s="33" t="s">
        <v>10</v>
      </c>
      <c r="B556" s="364" t="s">
        <v>114</v>
      </c>
      <c r="C556" s="365"/>
      <c r="D556" s="365"/>
      <c r="E556" s="366"/>
    </row>
    <row r="557" spans="1:5" ht="15.75" thickBot="1" x14ac:dyDescent="0.3">
      <c r="A557" s="33" t="s">
        <v>15</v>
      </c>
      <c r="B557" s="367" t="s">
        <v>113</v>
      </c>
      <c r="C557" s="368"/>
      <c r="D557" s="368"/>
      <c r="E557" s="369"/>
    </row>
    <row r="558" spans="1:5" x14ac:dyDescent="0.25">
      <c r="A558" s="332"/>
      <c r="B558" s="18">
        <v>2018</v>
      </c>
      <c r="C558" s="18">
        <v>2019</v>
      </c>
      <c r="D558" s="18">
        <v>2020</v>
      </c>
      <c r="E558" s="36">
        <v>2021</v>
      </c>
    </row>
    <row r="559" spans="1:5" ht="15.75" thickBot="1" x14ac:dyDescent="0.3">
      <c r="A559" s="370"/>
      <c r="B559" s="73" t="s">
        <v>6</v>
      </c>
      <c r="C559" s="73" t="s">
        <v>7</v>
      </c>
      <c r="D559" s="73" t="s">
        <v>7</v>
      </c>
      <c r="E559" s="94" t="s">
        <v>7</v>
      </c>
    </row>
    <row r="560" spans="1:5" ht="15.75" thickBot="1" x14ac:dyDescent="0.3">
      <c r="A560" s="92" t="s">
        <v>9</v>
      </c>
      <c r="B560" s="115">
        <v>0</v>
      </c>
      <c r="C560" s="115">
        <v>0</v>
      </c>
      <c r="D560" s="115">
        <v>0</v>
      </c>
      <c r="E560" s="116">
        <v>0</v>
      </c>
    </row>
    <row r="561" spans="1:5" ht="23.25" thickBot="1" x14ac:dyDescent="0.3">
      <c r="A561" s="33" t="s">
        <v>16</v>
      </c>
      <c r="B561" s="141">
        <v>94000</v>
      </c>
      <c r="C561" s="141">
        <v>0</v>
      </c>
      <c r="D561" s="141">
        <v>0</v>
      </c>
      <c r="E561" s="142">
        <v>0</v>
      </c>
    </row>
    <row r="562" spans="1:5" ht="23.25" thickBot="1" x14ac:dyDescent="0.3">
      <c r="A562" s="33" t="s">
        <v>26</v>
      </c>
      <c r="B562" s="5" t="e">
        <f>B561/B560</f>
        <v>#DIV/0!</v>
      </c>
      <c r="C562" s="5" t="e">
        <f t="shared" ref="C562:E562" si="38">C561/C560</f>
        <v>#DIV/0!</v>
      </c>
      <c r="D562" s="5" t="e">
        <f t="shared" si="38"/>
        <v>#DIV/0!</v>
      </c>
      <c r="E562" s="37" t="e">
        <f t="shared" si="38"/>
        <v>#DIV/0!</v>
      </c>
    </row>
    <row r="563" spans="1:5" ht="23.25" thickBot="1" x14ac:dyDescent="0.3">
      <c r="A563" s="33" t="s">
        <v>17</v>
      </c>
      <c r="B563" s="138" t="s">
        <v>23</v>
      </c>
      <c r="C563" s="7" t="e">
        <f>C560/B560-1</f>
        <v>#DIV/0!</v>
      </c>
      <c r="D563" s="7" t="e">
        <f t="shared" ref="D563:E565" si="39">D560/C560-1</f>
        <v>#DIV/0!</v>
      </c>
      <c r="E563" s="38" t="e">
        <f t="shared" si="39"/>
        <v>#DIV/0!</v>
      </c>
    </row>
    <row r="564" spans="1:5" ht="23.25" thickBot="1" x14ac:dyDescent="0.3">
      <c r="A564" s="33" t="s">
        <v>18</v>
      </c>
      <c r="B564" s="138" t="s">
        <v>23</v>
      </c>
      <c r="C564" s="7">
        <f>C561/B561-1</f>
        <v>-1</v>
      </c>
      <c r="D564" s="7" t="e">
        <f t="shared" si="39"/>
        <v>#DIV/0!</v>
      </c>
      <c r="E564" s="38" t="e">
        <f t="shared" si="39"/>
        <v>#DIV/0!</v>
      </c>
    </row>
    <row r="565" spans="1:5" ht="23.25" thickBot="1" x14ac:dyDescent="0.3">
      <c r="A565" s="33" t="s">
        <v>19</v>
      </c>
      <c r="B565" s="138" t="s">
        <v>23</v>
      </c>
      <c r="C565" s="7" t="e">
        <f>C562/B562-1</f>
        <v>#DIV/0!</v>
      </c>
      <c r="D565" s="7" t="e">
        <f t="shared" si="39"/>
        <v>#DIV/0!</v>
      </c>
      <c r="E565" s="38" t="e">
        <f t="shared" si="39"/>
        <v>#DIV/0!</v>
      </c>
    </row>
    <row r="566" spans="1:5" ht="15.75" thickBot="1" x14ac:dyDescent="0.3">
      <c r="A566" s="371" t="s">
        <v>91</v>
      </c>
      <c r="B566" s="372"/>
      <c r="C566" s="372"/>
      <c r="D566" s="372"/>
      <c r="E566" s="373"/>
    </row>
    <row r="567" spans="1:5" x14ac:dyDescent="0.25">
      <c r="A567" s="374"/>
      <c r="B567" s="18">
        <v>2018</v>
      </c>
      <c r="C567" s="18">
        <v>2019</v>
      </c>
      <c r="D567" s="18">
        <v>2020</v>
      </c>
      <c r="E567" s="36">
        <v>2021</v>
      </c>
    </row>
    <row r="568" spans="1:5" ht="15.75" thickBot="1" x14ac:dyDescent="0.3">
      <c r="A568" s="333"/>
      <c r="B568" s="19" t="s">
        <v>6</v>
      </c>
      <c r="C568" s="19" t="s">
        <v>7</v>
      </c>
      <c r="D568" s="19" t="s">
        <v>7</v>
      </c>
      <c r="E568" s="136" t="s">
        <v>7</v>
      </c>
    </row>
    <row r="569" spans="1:5" ht="24.75" thickBot="1" x14ac:dyDescent="0.3">
      <c r="A569" s="39" t="s">
        <v>57</v>
      </c>
      <c r="B569" s="9">
        <v>0</v>
      </c>
      <c r="C569" s="9">
        <v>0</v>
      </c>
      <c r="D569" s="9">
        <v>0</v>
      </c>
      <c r="E569" s="40">
        <v>0</v>
      </c>
    </row>
    <row r="570" spans="1:5" ht="24.75" thickBot="1" x14ac:dyDescent="0.3">
      <c r="A570" s="39" t="s">
        <v>58</v>
      </c>
      <c r="B570" s="26">
        <v>94000</v>
      </c>
      <c r="C570" s="24">
        <v>0</v>
      </c>
      <c r="D570" s="24">
        <v>0</v>
      </c>
      <c r="E570" s="45">
        <v>0</v>
      </c>
    </row>
    <row r="571" spans="1:5" ht="24.75" thickBot="1" x14ac:dyDescent="0.3">
      <c r="A571" s="46" t="s">
        <v>116</v>
      </c>
      <c r="B571" s="11">
        <f>B570+B569</f>
        <v>94000</v>
      </c>
      <c r="C571" s="11">
        <f t="shared" ref="C571:E571" si="40">C570+C569</f>
        <v>0</v>
      </c>
      <c r="D571" s="11">
        <f t="shared" si="40"/>
        <v>0</v>
      </c>
      <c r="E571" s="47">
        <f t="shared" si="40"/>
        <v>0</v>
      </c>
    </row>
    <row r="572" spans="1:5" x14ac:dyDescent="0.25">
      <c r="A572" s="337" t="s">
        <v>38</v>
      </c>
      <c r="B572" s="340"/>
      <c r="C572" s="341"/>
      <c r="D572" s="341"/>
      <c r="E572" s="342"/>
    </row>
    <row r="573" spans="1:5" x14ac:dyDescent="0.25">
      <c r="A573" s="338"/>
      <c r="B573" s="343"/>
      <c r="C573" s="344"/>
      <c r="D573" s="344"/>
      <c r="E573" s="345"/>
    </row>
    <row r="574" spans="1:5" ht="15.75" thickBot="1" x14ac:dyDescent="0.3">
      <c r="A574" s="339"/>
      <c r="B574" s="346"/>
      <c r="C574" s="347"/>
      <c r="D574" s="347"/>
      <c r="E574" s="348"/>
    </row>
    <row r="575" spans="1:5" ht="23.25" thickBot="1" x14ac:dyDescent="0.3">
      <c r="A575" s="114" t="s">
        <v>33</v>
      </c>
      <c r="B575" s="358" t="s">
        <v>130</v>
      </c>
      <c r="C575" s="359"/>
      <c r="D575" s="359"/>
      <c r="E575" s="360"/>
    </row>
    <row r="576" spans="1:5" ht="15.75" thickBot="1" x14ac:dyDescent="0.3">
      <c r="A576" s="35" t="s">
        <v>127</v>
      </c>
      <c r="B576" s="361" t="s">
        <v>118</v>
      </c>
      <c r="C576" s="362"/>
      <c r="D576" s="362"/>
      <c r="E576" s="363"/>
    </row>
    <row r="577" spans="1:5" ht="15.75" thickBot="1" x14ac:dyDescent="0.3">
      <c r="A577" s="33" t="s">
        <v>10</v>
      </c>
      <c r="B577" s="364" t="s">
        <v>118</v>
      </c>
      <c r="C577" s="365"/>
      <c r="D577" s="365"/>
      <c r="E577" s="366"/>
    </row>
    <row r="578" spans="1:5" ht="15.75" thickBot="1" x14ac:dyDescent="0.3">
      <c r="A578" s="33" t="s">
        <v>15</v>
      </c>
      <c r="B578" s="367" t="s">
        <v>112</v>
      </c>
      <c r="C578" s="368"/>
      <c r="D578" s="368"/>
      <c r="E578" s="369"/>
    </row>
    <row r="579" spans="1:5" x14ac:dyDescent="0.25">
      <c r="A579" s="332"/>
      <c r="B579" s="18">
        <v>2018</v>
      </c>
      <c r="C579" s="18">
        <v>2019</v>
      </c>
      <c r="D579" s="18">
        <v>2020</v>
      </c>
      <c r="E579" s="36">
        <v>2021</v>
      </c>
    </row>
    <row r="580" spans="1:5" ht="15.75" thickBot="1" x14ac:dyDescent="0.3">
      <c r="A580" s="333"/>
      <c r="B580" s="19" t="s">
        <v>6</v>
      </c>
      <c r="C580" s="19" t="s">
        <v>7</v>
      </c>
      <c r="D580" s="19" t="s">
        <v>7</v>
      </c>
      <c r="E580" s="136" t="s">
        <v>7</v>
      </c>
    </row>
    <row r="581" spans="1:5" ht="15.75" thickBot="1" x14ac:dyDescent="0.3">
      <c r="A581" s="33" t="s">
        <v>9</v>
      </c>
      <c r="B581" s="5">
        <v>0</v>
      </c>
      <c r="C581" s="5">
        <v>0</v>
      </c>
      <c r="D581" s="5">
        <v>0</v>
      </c>
      <c r="E581" s="37">
        <v>0</v>
      </c>
    </row>
    <row r="582" spans="1:5" ht="23.25" thickBot="1" x14ac:dyDescent="0.3">
      <c r="A582" s="33" t="s">
        <v>16</v>
      </c>
      <c r="B582" s="141">
        <v>3000</v>
      </c>
      <c r="C582" s="141">
        <v>0</v>
      </c>
      <c r="D582" s="141">
        <v>0</v>
      </c>
      <c r="E582" s="142">
        <v>0</v>
      </c>
    </row>
    <row r="583" spans="1:5" ht="23.25" thickBot="1" x14ac:dyDescent="0.3">
      <c r="A583" s="33" t="s">
        <v>26</v>
      </c>
      <c r="B583" s="5" t="e">
        <f>B582/B581</f>
        <v>#DIV/0!</v>
      </c>
      <c r="C583" s="5" t="e">
        <f t="shared" ref="C583:E583" si="41">C582/C581</f>
        <v>#DIV/0!</v>
      </c>
      <c r="D583" s="5" t="e">
        <f t="shared" si="41"/>
        <v>#DIV/0!</v>
      </c>
      <c r="E583" s="37" t="e">
        <f t="shared" si="41"/>
        <v>#DIV/0!</v>
      </c>
    </row>
    <row r="584" spans="1:5" ht="23.25" thickBot="1" x14ac:dyDescent="0.3">
      <c r="A584" s="33" t="s">
        <v>17</v>
      </c>
      <c r="B584" s="138" t="s">
        <v>23</v>
      </c>
      <c r="C584" s="7" t="e">
        <f>C581/B581-1</f>
        <v>#DIV/0!</v>
      </c>
      <c r="D584" s="7" t="e">
        <f t="shared" ref="D584:E586" si="42">D581/C581-1</f>
        <v>#DIV/0!</v>
      </c>
      <c r="E584" s="38" t="e">
        <f t="shared" si="42"/>
        <v>#DIV/0!</v>
      </c>
    </row>
    <row r="585" spans="1:5" ht="23.25" thickBot="1" x14ac:dyDescent="0.3">
      <c r="A585" s="33" t="s">
        <v>18</v>
      </c>
      <c r="B585" s="138" t="s">
        <v>23</v>
      </c>
      <c r="C585" s="7">
        <f>C582/B582-1</f>
        <v>-1</v>
      </c>
      <c r="D585" s="7" t="e">
        <f t="shared" si="42"/>
        <v>#DIV/0!</v>
      </c>
      <c r="E585" s="38" t="e">
        <f t="shared" si="42"/>
        <v>#DIV/0!</v>
      </c>
    </row>
    <row r="586" spans="1:5" ht="23.25" thickBot="1" x14ac:dyDescent="0.3">
      <c r="A586" s="33" t="s">
        <v>19</v>
      </c>
      <c r="B586" s="138" t="s">
        <v>23</v>
      </c>
      <c r="C586" s="7" t="e">
        <f>C583/B583-1</f>
        <v>#DIV/0!</v>
      </c>
      <c r="D586" s="7" t="e">
        <f t="shared" si="42"/>
        <v>#DIV/0!</v>
      </c>
      <c r="E586" s="38" t="e">
        <f t="shared" si="42"/>
        <v>#DIV/0!</v>
      </c>
    </row>
    <row r="587" spans="1:5" ht="15.75" thickBot="1" x14ac:dyDescent="0.3">
      <c r="A587" s="334" t="s">
        <v>94</v>
      </c>
      <c r="B587" s="335"/>
      <c r="C587" s="335"/>
      <c r="D587" s="335"/>
      <c r="E587" s="336"/>
    </row>
    <row r="588" spans="1:5" x14ac:dyDescent="0.25">
      <c r="A588" s="332"/>
      <c r="B588" s="18">
        <v>2018</v>
      </c>
      <c r="C588" s="18">
        <v>2019</v>
      </c>
      <c r="D588" s="18">
        <v>2020</v>
      </c>
      <c r="E588" s="36">
        <v>2021</v>
      </c>
    </row>
    <row r="589" spans="1:5" ht="15.75" thickBot="1" x14ac:dyDescent="0.3">
      <c r="A589" s="333"/>
      <c r="B589" s="19" t="s">
        <v>6</v>
      </c>
      <c r="C589" s="19" t="s">
        <v>7</v>
      </c>
      <c r="D589" s="19" t="s">
        <v>7</v>
      </c>
      <c r="E589" s="136" t="s">
        <v>7</v>
      </c>
    </row>
    <row r="590" spans="1:5" ht="24.75" thickBot="1" x14ac:dyDescent="0.3">
      <c r="A590" s="39" t="s">
        <v>57</v>
      </c>
      <c r="B590" s="9">
        <v>0</v>
      </c>
      <c r="C590" s="9">
        <v>0</v>
      </c>
      <c r="D590" s="9">
        <v>0</v>
      </c>
      <c r="E590" s="40">
        <v>0</v>
      </c>
    </row>
    <row r="591" spans="1:5" ht="24.75" thickBot="1" x14ac:dyDescent="0.3">
      <c r="A591" s="39" t="s">
        <v>58</v>
      </c>
      <c r="B591" s="26">
        <v>3000</v>
      </c>
      <c r="C591" s="24">
        <v>0</v>
      </c>
      <c r="D591" s="24">
        <v>0</v>
      </c>
      <c r="E591" s="45">
        <v>0</v>
      </c>
    </row>
    <row r="592" spans="1:5" ht="24.75" thickBot="1" x14ac:dyDescent="0.3">
      <c r="A592" s="46" t="s">
        <v>117</v>
      </c>
      <c r="B592" s="11">
        <f>B591+B590</f>
        <v>3000</v>
      </c>
      <c r="C592" s="11">
        <f t="shared" ref="C592:E592" si="43">C591+C590</f>
        <v>0</v>
      </c>
      <c r="D592" s="11">
        <f t="shared" si="43"/>
        <v>0</v>
      </c>
      <c r="E592" s="47">
        <f t="shared" si="43"/>
        <v>0</v>
      </c>
    </row>
    <row r="593" spans="1:5" x14ac:dyDescent="0.25">
      <c r="A593" s="337" t="s">
        <v>120</v>
      </c>
      <c r="B593" s="340"/>
      <c r="C593" s="341"/>
      <c r="D593" s="341"/>
      <c r="E593" s="342"/>
    </row>
    <row r="594" spans="1:5" x14ac:dyDescent="0.25">
      <c r="A594" s="338"/>
      <c r="B594" s="343"/>
      <c r="C594" s="344"/>
      <c r="D594" s="344"/>
      <c r="E594" s="345"/>
    </row>
    <row r="595" spans="1:5" ht="15.75" thickBot="1" x14ac:dyDescent="0.3">
      <c r="A595" s="339"/>
      <c r="B595" s="346"/>
      <c r="C595" s="347"/>
      <c r="D595" s="347"/>
      <c r="E595" s="348"/>
    </row>
    <row r="596" spans="1:5" ht="15.75" thickBot="1" x14ac:dyDescent="0.3">
      <c r="A596" s="117"/>
      <c r="B596" s="23"/>
      <c r="C596" s="23"/>
      <c r="D596" s="23"/>
      <c r="E596" s="118"/>
    </row>
    <row r="597" spans="1:5" ht="48.75" thickBot="1" x14ac:dyDescent="0.3">
      <c r="A597" s="34" t="s">
        <v>63</v>
      </c>
      <c r="B597" s="15">
        <f>B582+B561+B540+B506+B480+B454+B426+B389+B354+B326+B300+B272+B244+B218+B192+B164+B136+B111+B83+B57+B31</f>
        <v>251600</v>
      </c>
      <c r="C597" s="15">
        <f>C582+C561+C540+C506+C480+C454+C426+C389+C354+C326+C300+C272+C244+C218+C192+C164+C136+C111+C83+C57+C31</f>
        <v>156600</v>
      </c>
      <c r="D597" s="15">
        <f>D582+D561+D540+D506+D480+D454+D426+D389+D354+D326+D300+D272+D244+D218+D192+D164+D136+D111+D83+D57+D31</f>
        <v>156600</v>
      </c>
      <c r="E597" s="15">
        <f>E582+E561+E540+E506+E480+E454+E426+E389+E354+E326+E300+E272+E244+E218+E192+E164+E136+E111+E83+E57+E31</f>
        <v>156600</v>
      </c>
    </row>
    <row r="598" spans="1:5" ht="48.75" thickBot="1" x14ac:dyDescent="0.3">
      <c r="A598" s="34" t="s">
        <v>64</v>
      </c>
      <c r="B598" s="15">
        <f>B600+B601+B602+B603+B604+B605+B606+B607+B608</f>
        <v>251600</v>
      </c>
      <c r="C598" s="15">
        <f>C600+C601+C602+C603+C604+C605+C606+C607+C608</f>
        <v>156600</v>
      </c>
      <c r="D598" s="15">
        <f>D600+D601+D602+D603+D604+D605+D606+D607+D608</f>
        <v>156600</v>
      </c>
      <c r="E598" s="15">
        <f>E600+E601+E602+E603+E604+E605+E606+E607+E608</f>
        <v>156600</v>
      </c>
    </row>
    <row r="599" spans="1:5" ht="48.75" thickBot="1" x14ac:dyDescent="0.3">
      <c r="A599" s="119" t="s">
        <v>27</v>
      </c>
      <c r="B599" s="12"/>
      <c r="C599" s="13">
        <f>C598/B598-1</f>
        <v>-0.3775834658187599</v>
      </c>
      <c r="D599" s="13">
        <f t="shared" ref="D599:E599" si="44">D598/C598-1</f>
        <v>0</v>
      </c>
      <c r="E599" s="120">
        <f t="shared" si="44"/>
        <v>0</v>
      </c>
    </row>
    <row r="600" spans="1:5" ht="15.75" thickBot="1" x14ac:dyDescent="0.3">
      <c r="A600" s="39" t="s">
        <v>0</v>
      </c>
      <c r="B600" s="9">
        <f>B514+B488+B462+B436+B399+B362+B336+B308+B282+B252+B226+B200+B174+B146+B119+B93+B65+B39</f>
        <v>86900</v>
      </c>
      <c r="C600" s="9">
        <f>C514+C488+C462+C436+C399+C362+C336+C308+C282+C252+C226+C200+C174+C146+C119+C93+C65+C39</f>
        <v>86900</v>
      </c>
      <c r="D600" s="9">
        <f>D514+D488+D462+D436+D399+D362+D336+D308+D282+D252+D226+D200+D174+D146+D119+D93+D65+D39</f>
        <v>86900</v>
      </c>
      <c r="E600" s="9">
        <f>E514+E488+E462+E436+E399+E362+E336+E308+E282+E252+E226+E200+E174+E146+E119+E93+E65+E39</f>
        <v>86900</v>
      </c>
    </row>
    <row r="601" spans="1:5" ht="36.75" thickBot="1" x14ac:dyDescent="0.3">
      <c r="A601" s="39" t="s">
        <v>39</v>
      </c>
      <c r="B601" s="9">
        <f>B515+B489+B463+B437+B400+B363+B337+B309+B283+B253+B227+B201+B175+B147+B94+B66+B40</f>
        <v>14700</v>
      </c>
      <c r="C601" s="9">
        <f>C515+C489+C463+C437+C400+C363+C337+C309+C283+C253+C227+C201+C175+C147+C94+C66+C40</f>
        <v>14700</v>
      </c>
      <c r="D601" s="9">
        <f>D515+D489+D463+D437+D400+D363+D337+D309+D283+D253+D227+D201+D175+D147+D94+D66+D40</f>
        <v>14700</v>
      </c>
      <c r="E601" s="9">
        <f>E515+E489+E463+E437+E400+E363+E337+E309+E283+E253+E227+E201+E175+E147+E94+E66+E40</f>
        <v>14700</v>
      </c>
    </row>
    <row r="602" spans="1:5" ht="24" x14ac:dyDescent="0.25">
      <c r="A602" s="63" t="s">
        <v>1</v>
      </c>
      <c r="B602" s="27">
        <f>B516+B490+B464+B438+B401+B364+B338+B310+B284+B254+B228+B202+B176+B148+B121+B95+B67+B41</f>
        <v>48000</v>
      </c>
      <c r="C602" s="27">
        <f>C516+C490+C464+C438+C401+C364+C338+C310+C284+C254+C228+C202+C176+C148+C121+C95+C67+C41</f>
        <v>47550</v>
      </c>
      <c r="D602" s="27">
        <f>D516+D490+D464+D438+D401+D364+D338+D310+D284+D254+D228+D202+D176+D148+D121+D95+D67+D41</f>
        <v>47550</v>
      </c>
      <c r="E602" s="27">
        <f>E516+E490+E464+E438+E401+E364+E338+E310+E284+E254+E228+E202+E176+E148+E121+E95+E67+E41</f>
        <v>47550</v>
      </c>
    </row>
    <row r="603" spans="1:5" ht="15.75" thickBot="1" x14ac:dyDescent="0.3">
      <c r="A603" s="42" t="s">
        <v>2</v>
      </c>
      <c r="B603" s="43">
        <v>0</v>
      </c>
      <c r="C603" s="43">
        <v>0</v>
      </c>
      <c r="D603" s="43">
        <v>0</v>
      </c>
      <c r="E603" s="44">
        <v>0</v>
      </c>
    </row>
    <row r="604" spans="1:5" ht="24.75" thickBot="1" x14ac:dyDescent="0.3">
      <c r="A604" s="39" t="s">
        <v>28</v>
      </c>
      <c r="B604" s="9">
        <v>0</v>
      </c>
      <c r="C604" s="9">
        <v>0</v>
      </c>
      <c r="D604" s="9">
        <v>0</v>
      </c>
      <c r="E604" s="40">
        <v>0</v>
      </c>
    </row>
    <row r="605" spans="1:5" ht="24.75" thickBot="1" x14ac:dyDescent="0.3">
      <c r="A605" s="39" t="s">
        <v>29</v>
      </c>
      <c r="B605" s="9">
        <v>0</v>
      </c>
      <c r="C605" s="9">
        <v>0</v>
      </c>
      <c r="D605" s="9">
        <v>0</v>
      </c>
      <c r="E605" s="40">
        <v>0</v>
      </c>
    </row>
    <row r="606" spans="1:5" ht="36.75" thickBot="1" x14ac:dyDescent="0.3">
      <c r="A606" s="105" t="s">
        <v>3</v>
      </c>
      <c r="B606" s="76">
        <f>B368</f>
        <v>0</v>
      </c>
      <c r="C606" s="76">
        <f>C368</f>
        <v>450</v>
      </c>
      <c r="D606" s="76">
        <f t="shared" ref="D606:E606" si="45">D368</f>
        <v>450</v>
      </c>
      <c r="E606" s="76">
        <f t="shared" si="45"/>
        <v>450</v>
      </c>
    </row>
    <row r="607" spans="1:5" ht="24.75" thickBot="1" x14ac:dyDescent="0.3">
      <c r="A607" s="39" t="s">
        <v>20</v>
      </c>
      <c r="B607" s="9">
        <f>B590+B569+B548</f>
        <v>0</v>
      </c>
      <c r="C607" s="9">
        <v>0</v>
      </c>
      <c r="D607" s="9">
        <v>0</v>
      </c>
      <c r="E607" s="40">
        <v>0</v>
      </c>
    </row>
    <row r="608" spans="1:5" ht="24.75" thickBot="1" x14ac:dyDescent="0.3">
      <c r="A608" s="39" t="s">
        <v>21</v>
      </c>
      <c r="B608" s="9">
        <f>B591+B570+B549</f>
        <v>102000</v>
      </c>
      <c r="C608" s="9">
        <f t="shared" ref="C608:E608" si="46">C591+C570+C549</f>
        <v>7000</v>
      </c>
      <c r="D608" s="9">
        <f t="shared" si="46"/>
        <v>7000</v>
      </c>
      <c r="E608" s="40">
        <f t="shared" si="46"/>
        <v>7000</v>
      </c>
    </row>
    <row r="609" spans="1:5" x14ac:dyDescent="0.25">
      <c r="A609" s="349" t="s">
        <v>62</v>
      </c>
      <c r="B609" s="352"/>
      <c r="C609" s="352"/>
      <c r="D609" s="352"/>
      <c r="E609" s="353"/>
    </row>
    <row r="610" spans="1:5" x14ac:dyDescent="0.25">
      <c r="A610" s="350"/>
      <c r="B610" s="354"/>
      <c r="C610" s="354"/>
      <c r="D610" s="354"/>
      <c r="E610" s="355"/>
    </row>
    <row r="611" spans="1:5" ht="15.75" thickBot="1" x14ac:dyDescent="0.3">
      <c r="A611" s="351"/>
      <c r="B611" s="356"/>
      <c r="C611" s="356"/>
      <c r="D611" s="356"/>
      <c r="E611" s="357"/>
    </row>
    <row r="612" spans="1:5" ht="15.75" thickBot="1" x14ac:dyDescent="0.3">
      <c r="A612" s="48" t="s">
        <v>46</v>
      </c>
      <c r="B612" s="22">
        <f>IF(B598-B597=0,0,"Error")</f>
        <v>0</v>
      </c>
      <c r="C612" s="22">
        <f t="shared" ref="C612:E612" si="47">IF(C598-C597=0,0,"Error")</f>
        <v>0</v>
      </c>
      <c r="D612" s="22">
        <f t="shared" si="47"/>
        <v>0</v>
      </c>
      <c r="E612" s="49">
        <f t="shared" si="47"/>
        <v>0</v>
      </c>
    </row>
    <row r="613" spans="1:5" ht="60.75" thickBot="1" x14ac:dyDescent="0.3">
      <c r="A613" s="121" t="s">
        <v>40</v>
      </c>
      <c r="B613" s="9">
        <v>45</v>
      </c>
      <c r="C613" s="9">
        <v>45</v>
      </c>
      <c r="D613" s="9">
        <v>45</v>
      </c>
      <c r="E613" s="40">
        <v>45</v>
      </c>
    </row>
    <row r="614" spans="1:5" ht="60.75" thickBot="1" x14ac:dyDescent="0.3">
      <c r="A614" s="122" t="s">
        <v>41</v>
      </c>
      <c r="B614" s="43">
        <v>14</v>
      </c>
      <c r="C614" s="43">
        <v>14</v>
      </c>
      <c r="D614" s="43">
        <v>14</v>
      </c>
      <c r="E614" s="44">
        <v>14</v>
      </c>
    </row>
  </sheetData>
  <mergeCells count="207">
    <mergeCell ref="B5:E5"/>
    <mergeCell ref="B6:E6"/>
    <mergeCell ref="B7:E7"/>
    <mergeCell ref="A8:E8"/>
    <mergeCell ref="A2:E2"/>
    <mergeCell ref="A24:E24"/>
    <mergeCell ref="B25:E25"/>
    <mergeCell ref="B26:E26"/>
    <mergeCell ref="B27:E27"/>
    <mergeCell ref="A28:A29"/>
    <mergeCell ref="A36:E36"/>
    <mergeCell ref="A9:E11"/>
    <mergeCell ref="B12:E12"/>
    <mergeCell ref="A13:A14"/>
    <mergeCell ref="B18:E18"/>
    <mergeCell ref="A19:E19"/>
    <mergeCell ref="A23:E23"/>
    <mergeCell ref="A55:A56"/>
    <mergeCell ref="A62:E62"/>
    <mergeCell ref="A63:A64"/>
    <mergeCell ref="A73:A75"/>
    <mergeCell ref="B73:E75"/>
    <mergeCell ref="B77:E77"/>
    <mergeCell ref="A37:A38"/>
    <mergeCell ref="A47:A49"/>
    <mergeCell ref="B47:E49"/>
    <mergeCell ref="B51:E51"/>
    <mergeCell ref="B52:E52"/>
    <mergeCell ref="B53:E53"/>
    <mergeCell ref="A101:A103"/>
    <mergeCell ref="B101:E103"/>
    <mergeCell ref="B105:E105"/>
    <mergeCell ref="B106:E106"/>
    <mergeCell ref="B107:E107"/>
    <mergeCell ref="A108:A109"/>
    <mergeCell ref="B78:E78"/>
    <mergeCell ref="B79:E79"/>
    <mergeCell ref="A80:A81"/>
    <mergeCell ref="A88:A89"/>
    <mergeCell ref="A90:E90"/>
    <mergeCell ref="A91:A92"/>
    <mergeCell ref="B132:E132"/>
    <mergeCell ref="A133:A134"/>
    <mergeCell ref="A141:A142"/>
    <mergeCell ref="A143:E143"/>
    <mergeCell ref="A144:A145"/>
    <mergeCell ref="A154:A156"/>
    <mergeCell ref="B154:E156"/>
    <mergeCell ref="A116:E116"/>
    <mergeCell ref="A117:A118"/>
    <mergeCell ref="A127:A129"/>
    <mergeCell ref="B127:E129"/>
    <mergeCell ref="B130:E130"/>
    <mergeCell ref="B131:E131"/>
    <mergeCell ref="A172:A173"/>
    <mergeCell ref="A182:A184"/>
    <mergeCell ref="B182:E184"/>
    <mergeCell ref="B186:E186"/>
    <mergeCell ref="B187:E187"/>
    <mergeCell ref="B188:E188"/>
    <mergeCell ref="B158:E158"/>
    <mergeCell ref="B159:E159"/>
    <mergeCell ref="B160:E160"/>
    <mergeCell ref="A161:A162"/>
    <mergeCell ref="A169:A170"/>
    <mergeCell ref="A171:E171"/>
    <mergeCell ref="B213:E213"/>
    <mergeCell ref="B214:E214"/>
    <mergeCell ref="A215:A216"/>
    <mergeCell ref="A223:E223"/>
    <mergeCell ref="A224:A225"/>
    <mergeCell ref="A234:A236"/>
    <mergeCell ref="B234:E236"/>
    <mergeCell ref="A189:A190"/>
    <mergeCell ref="A197:E197"/>
    <mergeCell ref="A198:A199"/>
    <mergeCell ref="A208:A210"/>
    <mergeCell ref="B208:E210"/>
    <mergeCell ref="B212:E212"/>
    <mergeCell ref="A260:A262"/>
    <mergeCell ref="B260:E262"/>
    <mergeCell ref="A264:A265"/>
    <mergeCell ref="B266:E266"/>
    <mergeCell ref="B267:E267"/>
    <mergeCell ref="B268:E268"/>
    <mergeCell ref="B238:E238"/>
    <mergeCell ref="B239:E239"/>
    <mergeCell ref="B240:E240"/>
    <mergeCell ref="A241:A242"/>
    <mergeCell ref="A249:E249"/>
    <mergeCell ref="A250:A251"/>
    <mergeCell ref="B294:E294"/>
    <mergeCell ref="B295:E295"/>
    <mergeCell ref="B296:E296"/>
    <mergeCell ref="A297:A298"/>
    <mergeCell ref="A305:E305"/>
    <mergeCell ref="A306:A307"/>
    <mergeCell ref="A269:A270"/>
    <mergeCell ref="A277:A278"/>
    <mergeCell ref="A279:E279"/>
    <mergeCell ref="A280:A281"/>
    <mergeCell ref="A290:A292"/>
    <mergeCell ref="B290:E292"/>
    <mergeCell ref="A331:A332"/>
    <mergeCell ref="A333:E333"/>
    <mergeCell ref="A334:A335"/>
    <mergeCell ref="A344:A346"/>
    <mergeCell ref="B344:E346"/>
    <mergeCell ref="B348:E348"/>
    <mergeCell ref="A316:A318"/>
    <mergeCell ref="B316:E318"/>
    <mergeCell ref="B320:E320"/>
    <mergeCell ref="B321:E321"/>
    <mergeCell ref="B322:E322"/>
    <mergeCell ref="A323:A324"/>
    <mergeCell ref="B374:E374"/>
    <mergeCell ref="A375:E375"/>
    <mergeCell ref="A379:E379"/>
    <mergeCell ref="A380:E380"/>
    <mergeCell ref="A381:A382"/>
    <mergeCell ref="B383:E383"/>
    <mergeCell ref="B349:E349"/>
    <mergeCell ref="B350:E350"/>
    <mergeCell ref="A351:A352"/>
    <mergeCell ref="A359:E359"/>
    <mergeCell ref="A360:A361"/>
    <mergeCell ref="A370:A372"/>
    <mergeCell ref="B370:E372"/>
    <mergeCell ref="A407:A409"/>
    <mergeCell ref="B407:E409"/>
    <mergeCell ref="B411:E411"/>
    <mergeCell ref="A412:E412"/>
    <mergeCell ref="A416:E416"/>
    <mergeCell ref="A417:E417"/>
    <mergeCell ref="B384:E384"/>
    <mergeCell ref="B385:E385"/>
    <mergeCell ref="A386:A387"/>
    <mergeCell ref="A394:A395"/>
    <mergeCell ref="A396:E396"/>
    <mergeCell ref="A397:A398"/>
    <mergeCell ref="A433:E433"/>
    <mergeCell ref="A434:A435"/>
    <mergeCell ref="A444:A446"/>
    <mergeCell ref="B444:E446"/>
    <mergeCell ref="B448:E448"/>
    <mergeCell ref="B449:E449"/>
    <mergeCell ref="A418:A419"/>
    <mergeCell ref="B420:E420"/>
    <mergeCell ref="B421:E421"/>
    <mergeCell ref="B422:E422"/>
    <mergeCell ref="A423:A424"/>
    <mergeCell ref="A431:A432"/>
    <mergeCell ref="B474:E474"/>
    <mergeCell ref="B475:E475"/>
    <mergeCell ref="B476:E476"/>
    <mergeCell ref="A477:A478"/>
    <mergeCell ref="A485:E485"/>
    <mergeCell ref="A486:A487"/>
    <mergeCell ref="B450:E450"/>
    <mergeCell ref="A451:A452"/>
    <mergeCell ref="A459:E459"/>
    <mergeCell ref="A460:A461"/>
    <mergeCell ref="A470:A472"/>
    <mergeCell ref="B470:E472"/>
    <mergeCell ref="A511:E511"/>
    <mergeCell ref="A512:A513"/>
    <mergeCell ref="A522:A524"/>
    <mergeCell ref="B522:E524"/>
    <mergeCell ref="B526:E526"/>
    <mergeCell ref="A527:E527"/>
    <mergeCell ref="A496:A498"/>
    <mergeCell ref="B496:E498"/>
    <mergeCell ref="B500:E500"/>
    <mergeCell ref="B501:E501"/>
    <mergeCell ref="B502:E502"/>
    <mergeCell ref="A503:A504"/>
    <mergeCell ref="A537:A538"/>
    <mergeCell ref="A545:E545"/>
    <mergeCell ref="A546:A547"/>
    <mergeCell ref="A551:A553"/>
    <mergeCell ref="B551:E553"/>
    <mergeCell ref="B554:E554"/>
    <mergeCell ref="A531:E531"/>
    <mergeCell ref="A532:E532"/>
    <mergeCell ref="B533:E533"/>
    <mergeCell ref="B534:E534"/>
    <mergeCell ref="B535:E535"/>
    <mergeCell ref="B536:E536"/>
    <mergeCell ref="A572:A574"/>
    <mergeCell ref="B572:E574"/>
    <mergeCell ref="B575:E575"/>
    <mergeCell ref="B576:E576"/>
    <mergeCell ref="B577:E577"/>
    <mergeCell ref="B578:E578"/>
    <mergeCell ref="B555:E555"/>
    <mergeCell ref="B556:E556"/>
    <mergeCell ref="B557:E557"/>
    <mergeCell ref="A558:A559"/>
    <mergeCell ref="A566:E566"/>
    <mergeCell ref="A567:A568"/>
    <mergeCell ref="A579:A580"/>
    <mergeCell ref="A587:E587"/>
    <mergeCell ref="A588:A589"/>
    <mergeCell ref="A593:A595"/>
    <mergeCell ref="B593:E595"/>
    <mergeCell ref="A609:A611"/>
    <mergeCell ref="B609:E611"/>
  </mergeCells>
  <pageMargins left="0.7" right="0.7" top="0.85" bottom="0.75" header="0.3" footer="0.3"/>
  <pageSetup scale="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50"/>
  <sheetViews>
    <sheetView view="pageBreakPreview" topLeftCell="A618" zoomScale="60" zoomScaleNormal="99" workbookViewId="0">
      <selection activeCell="B156" sqref="B156:E156"/>
    </sheetView>
  </sheetViews>
  <sheetFormatPr defaultRowHeight="15" x14ac:dyDescent="0.25"/>
  <cols>
    <col min="1" max="1" width="40.42578125" customWidth="1"/>
    <col min="2" max="2" width="18.7109375" customWidth="1"/>
    <col min="3" max="3" width="16.85546875" customWidth="1"/>
    <col min="4" max="4" width="15.28515625" customWidth="1"/>
    <col min="5" max="5" width="15.5703125" customWidth="1"/>
    <col min="6" max="6" width="10.7109375" customWidth="1"/>
    <col min="7" max="7" width="10.140625" customWidth="1"/>
    <col min="8" max="8" width="9.85546875" customWidth="1"/>
    <col min="9" max="9" width="10.85546875" customWidth="1"/>
    <col min="10" max="10" width="11.28515625" customWidth="1"/>
  </cols>
  <sheetData>
    <row r="2" spans="1:9" ht="60" customHeight="1" x14ac:dyDescent="0.25">
      <c r="A2" s="594" t="s">
        <v>197</v>
      </c>
      <c r="B2" s="594"/>
      <c r="C2" s="594"/>
      <c r="D2" s="594"/>
      <c r="E2" s="594"/>
      <c r="F2" s="14"/>
      <c r="G2" s="14"/>
    </row>
    <row r="3" spans="1:9" x14ac:dyDescent="0.25">
      <c r="A3" s="14"/>
      <c r="B3" s="14"/>
      <c r="C3" s="14"/>
      <c r="D3" s="14"/>
      <c r="E3" s="14"/>
      <c r="F3" s="14"/>
      <c r="G3" s="14"/>
    </row>
    <row r="4" spans="1:9" ht="15.75" thickBot="1" x14ac:dyDescent="0.3"/>
    <row r="5" spans="1:9" ht="14.25" customHeight="1" thickBot="1" x14ac:dyDescent="0.3">
      <c r="A5" s="241" t="s">
        <v>22</v>
      </c>
      <c r="B5" s="491" t="s">
        <v>333</v>
      </c>
      <c r="C5" s="491"/>
      <c r="D5" s="491"/>
      <c r="E5" s="491"/>
    </row>
    <row r="6" spans="1:9" ht="16.5" customHeight="1" thickBot="1" x14ac:dyDescent="0.3">
      <c r="A6" s="241" t="s">
        <v>4</v>
      </c>
      <c r="B6" s="458" t="s">
        <v>164</v>
      </c>
      <c r="C6" s="459"/>
      <c r="D6" s="459"/>
      <c r="E6" s="499"/>
    </row>
    <row r="7" spans="1:9" ht="15" customHeight="1" thickBot="1" x14ac:dyDescent="0.3">
      <c r="A7" s="241" t="s">
        <v>30</v>
      </c>
      <c r="B7" s="461" t="s">
        <v>5</v>
      </c>
      <c r="C7" s="462"/>
      <c r="D7" s="462"/>
      <c r="E7" s="500"/>
    </row>
    <row r="8" spans="1:9" ht="15.75" thickBot="1" x14ac:dyDescent="0.3">
      <c r="A8" s="497" t="s">
        <v>8</v>
      </c>
      <c r="B8" s="465"/>
      <c r="C8" s="465"/>
      <c r="D8" s="465"/>
      <c r="E8" s="498"/>
    </row>
    <row r="9" spans="1:9" ht="6.75" customHeight="1" x14ac:dyDescent="0.25">
      <c r="A9" s="467" t="s">
        <v>332</v>
      </c>
      <c r="B9" s="468"/>
      <c r="C9" s="468"/>
      <c r="D9" s="468"/>
      <c r="E9" s="469"/>
    </row>
    <row r="10" spans="1:9" ht="5.25" customHeight="1" x14ac:dyDescent="0.25">
      <c r="A10" s="470"/>
      <c r="B10" s="471"/>
      <c r="C10" s="471"/>
      <c r="D10" s="471"/>
      <c r="E10" s="472"/>
    </row>
    <row r="11" spans="1:9" ht="15.75" thickBot="1" x14ac:dyDescent="0.3">
      <c r="A11" s="473"/>
      <c r="B11" s="474"/>
      <c r="C11" s="474"/>
      <c r="D11" s="474"/>
      <c r="E11" s="475"/>
    </row>
    <row r="12" spans="1:9" ht="207.75" customHeight="1" thickBot="1" x14ac:dyDescent="0.3">
      <c r="A12" s="240" t="s">
        <v>11</v>
      </c>
      <c r="B12" s="449" t="s">
        <v>331</v>
      </c>
      <c r="C12" s="492"/>
      <c r="D12" s="492"/>
      <c r="E12" s="493"/>
      <c r="G12" s="233"/>
      <c r="I12" s="233"/>
    </row>
    <row r="13" spans="1:9" ht="20.25" customHeight="1" x14ac:dyDescent="0.25">
      <c r="A13" s="163" t="s">
        <v>330</v>
      </c>
      <c r="B13" s="239">
        <v>2018</v>
      </c>
      <c r="C13" s="239">
        <v>2019</v>
      </c>
      <c r="D13" s="239">
        <v>2020</v>
      </c>
      <c r="E13" s="239">
        <v>2021</v>
      </c>
    </row>
    <row r="14" spans="1:9" ht="15" customHeight="1" thickBot="1" x14ac:dyDescent="0.3">
      <c r="A14" s="166"/>
      <c r="B14" s="222" t="s">
        <v>6</v>
      </c>
      <c r="C14" s="222" t="s">
        <v>7</v>
      </c>
      <c r="D14" s="222" t="s">
        <v>7</v>
      </c>
      <c r="E14" s="222" t="s">
        <v>7</v>
      </c>
    </row>
    <row r="15" spans="1:9" ht="60" customHeight="1" thickBot="1" x14ac:dyDescent="0.3">
      <c r="A15" s="166" t="s">
        <v>329</v>
      </c>
      <c r="B15" s="208" t="s">
        <v>35</v>
      </c>
      <c r="C15" s="208" t="s">
        <v>31</v>
      </c>
      <c r="D15" s="208" t="s">
        <v>31</v>
      </c>
      <c r="E15" s="208" t="s">
        <v>31</v>
      </c>
      <c r="G15" s="238"/>
      <c r="I15" s="238"/>
    </row>
    <row r="16" spans="1:9" ht="53.25" customHeight="1" thickBot="1" x14ac:dyDescent="0.3">
      <c r="A16" s="166" t="s">
        <v>328</v>
      </c>
      <c r="B16" s="208" t="s">
        <v>35</v>
      </c>
      <c r="C16" s="208" t="s">
        <v>31</v>
      </c>
      <c r="D16" s="208" t="s">
        <v>31</v>
      </c>
      <c r="E16" s="208" t="s">
        <v>31</v>
      </c>
    </row>
    <row r="17" spans="1:14" ht="70.5" customHeight="1" thickBot="1" x14ac:dyDescent="0.3">
      <c r="A17" s="170" t="s">
        <v>327</v>
      </c>
      <c r="B17" s="208" t="s">
        <v>35</v>
      </c>
      <c r="C17" s="208" t="s">
        <v>31</v>
      </c>
      <c r="D17" s="208" t="s">
        <v>31</v>
      </c>
      <c r="E17" s="208" t="s">
        <v>31</v>
      </c>
    </row>
    <row r="18" spans="1:14" ht="50.25" customHeight="1" thickBot="1" x14ac:dyDescent="0.3">
      <c r="A18" s="166" t="s">
        <v>326</v>
      </c>
      <c r="B18" s="208" t="s">
        <v>35</v>
      </c>
      <c r="C18" s="208" t="s">
        <v>31</v>
      </c>
      <c r="D18" s="208" t="s">
        <v>31</v>
      </c>
      <c r="E18" s="208" t="s">
        <v>31</v>
      </c>
    </row>
    <row r="19" spans="1:14" ht="50.25" customHeight="1" thickBot="1" x14ac:dyDescent="0.3">
      <c r="A19" s="166" t="s">
        <v>325</v>
      </c>
      <c r="B19" s="208" t="s">
        <v>35</v>
      </c>
      <c r="C19" s="208" t="s">
        <v>31</v>
      </c>
      <c r="D19" s="208" t="s">
        <v>31</v>
      </c>
      <c r="E19" s="208" t="s">
        <v>31</v>
      </c>
    </row>
    <row r="20" spans="1:14" ht="36.75" customHeight="1" thickBot="1" x14ac:dyDescent="0.3">
      <c r="A20" s="166" t="s">
        <v>324</v>
      </c>
      <c r="B20" s="208" t="s">
        <v>35</v>
      </c>
      <c r="C20" s="208" t="s">
        <v>31</v>
      </c>
      <c r="D20" s="208" t="s">
        <v>31</v>
      </c>
      <c r="E20" s="208" t="s">
        <v>31</v>
      </c>
    </row>
    <row r="21" spans="1:14" ht="27" customHeight="1" thickBot="1" x14ac:dyDescent="0.3">
      <c r="A21" s="166" t="s">
        <v>323</v>
      </c>
      <c r="B21" s="208" t="s">
        <v>35</v>
      </c>
      <c r="C21" s="208" t="s">
        <v>31</v>
      </c>
      <c r="D21" s="208" t="s">
        <v>31</v>
      </c>
      <c r="E21" s="208" t="s">
        <v>31</v>
      </c>
    </row>
    <row r="22" spans="1:14" ht="90" customHeight="1" thickBot="1" x14ac:dyDescent="0.3">
      <c r="A22" s="166" t="s">
        <v>322</v>
      </c>
      <c r="B22" s="208" t="s">
        <v>35</v>
      </c>
      <c r="C22" s="208" t="s">
        <v>31</v>
      </c>
      <c r="D22" s="208" t="s">
        <v>31</v>
      </c>
      <c r="E22" s="208" t="s">
        <v>31</v>
      </c>
    </row>
    <row r="23" spans="1:14" ht="39" customHeight="1" thickBot="1" x14ac:dyDescent="0.3">
      <c r="A23" s="166" t="s">
        <v>321</v>
      </c>
      <c r="B23" s="208" t="s">
        <v>35</v>
      </c>
      <c r="C23" s="208" t="s">
        <v>31</v>
      </c>
      <c r="D23" s="208" t="s">
        <v>31</v>
      </c>
      <c r="E23" s="208" t="s">
        <v>31</v>
      </c>
    </row>
    <row r="24" spans="1:14" ht="49.5" customHeight="1" thickBot="1" x14ac:dyDescent="0.3">
      <c r="A24" s="201" t="s">
        <v>13</v>
      </c>
      <c r="B24" s="476" t="s">
        <v>320</v>
      </c>
      <c r="C24" s="477"/>
      <c r="D24" s="477"/>
      <c r="E24" s="478"/>
      <c r="G24" s="530"/>
      <c r="H24" s="530"/>
      <c r="I24" s="530"/>
      <c r="J24" s="530"/>
      <c r="K24" s="477"/>
      <c r="L24" s="477"/>
      <c r="M24" s="477"/>
      <c r="N24" s="478"/>
    </row>
    <row r="25" spans="1:14" ht="25.5" customHeight="1" thickBot="1" x14ac:dyDescent="0.3">
      <c r="A25" s="177" t="s">
        <v>319</v>
      </c>
      <c r="B25" s="176"/>
      <c r="C25" s="176"/>
      <c r="D25" s="176"/>
      <c r="E25" s="175"/>
    </row>
    <row r="26" spans="1:14" ht="19.5" customHeight="1" thickBot="1" x14ac:dyDescent="0.3">
      <c r="A26" s="166" t="s">
        <v>318</v>
      </c>
      <c r="B26" s="208" t="s">
        <v>35</v>
      </c>
      <c r="C26" s="208" t="s">
        <v>31</v>
      </c>
      <c r="D26" s="208" t="s">
        <v>31</v>
      </c>
      <c r="E26" s="208" t="s">
        <v>31</v>
      </c>
    </row>
    <row r="27" spans="1:14" ht="16.5" customHeight="1" thickBot="1" x14ac:dyDescent="0.3">
      <c r="A27" s="166" t="s">
        <v>36</v>
      </c>
      <c r="B27" s="208" t="s">
        <v>35</v>
      </c>
      <c r="C27" s="208" t="s">
        <v>31</v>
      </c>
      <c r="D27" s="208" t="s">
        <v>31</v>
      </c>
      <c r="E27" s="208" t="s">
        <v>31</v>
      </c>
    </row>
    <row r="28" spans="1:14" ht="17.25" customHeight="1" thickBot="1" x14ac:dyDescent="0.3">
      <c r="A28" s="166" t="s">
        <v>317</v>
      </c>
      <c r="B28" s="208" t="s">
        <v>35</v>
      </c>
      <c r="C28" s="208" t="s">
        <v>31</v>
      </c>
      <c r="D28" s="208" t="s">
        <v>31</v>
      </c>
      <c r="E28" s="208" t="s">
        <v>31</v>
      </c>
    </row>
    <row r="29" spans="1:14" ht="15.75" customHeight="1" thickBot="1" x14ac:dyDescent="0.3">
      <c r="A29" s="479" t="s">
        <v>42</v>
      </c>
      <c r="B29" s="480"/>
      <c r="C29" s="480"/>
      <c r="D29" s="480"/>
      <c r="E29" s="481"/>
    </row>
    <row r="30" spans="1:14" ht="15.75" customHeight="1" thickBot="1" x14ac:dyDescent="0.3">
      <c r="A30" s="479" t="s">
        <v>60</v>
      </c>
      <c r="B30" s="480"/>
      <c r="C30" s="480"/>
      <c r="D30" s="480"/>
      <c r="E30" s="481"/>
    </row>
    <row r="31" spans="1:14" ht="15.75" customHeight="1" thickBot="1" x14ac:dyDescent="0.3">
      <c r="A31" s="181" t="s">
        <v>32</v>
      </c>
      <c r="B31" s="508" t="s">
        <v>316</v>
      </c>
      <c r="C31" s="509"/>
      <c r="D31" s="509"/>
      <c r="E31" s="510"/>
      <c r="G31" s="531"/>
      <c r="H31" s="531"/>
      <c r="I31" s="531"/>
      <c r="J31" s="531"/>
      <c r="K31" s="503"/>
      <c r="L31" s="503"/>
      <c r="M31" s="503"/>
      <c r="N31" s="504"/>
    </row>
    <row r="32" spans="1:14" ht="18.75" customHeight="1" x14ac:dyDescent="0.25">
      <c r="A32" s="207" t="s">
        <v>10</v>
      </c>
      <c r="B32" s="511" t="s">
        <v>315</v>
      </c>
      <c r="C32" s="512"/>
      <c r="D32" s="512"/>
      <c r="E32" s="513"/>
    </row>
    <row r="33" spans="1:7" ht="15.75" thickBot="1" x14ac:dyDescent="0.3">
      <c r="A33" s="204" t="s">
        <v>15</v>
      </c>
      <c r="B33" s="514" t="s">
        <v>314</v>
      </c>
      <c r="C33" s="515"/>
      <c r="D33" s="515"/>
      <c r="E33" s="516"/>
    </row>
    <row r="34" spans="1:7" ht="9.75" customHeight="1" x14ac:dyDescent="0.25">
      <c r="A34" s="163"/>
      <c r="B34" s="167">
        <v>2018</v>
      </c>
      <c r="C34" s="167">
        <v>2019</v>
      </c>
      <c r="D34" s="167">
        <v>2020</v>
      </c>
      <c r="E34" s="167">
        <v>2021</v>
      </c>
    </row>
    <row r="35" spans="1:7" ht="15" customHeight="1" thickBot="1" x14ac:dyDescent="0.3">
      <c r="A35" s="166"/>
      <c r="B35" s="165" t="s">
        <v>6</v>
      </c>
      <c r="C35" s="165" t="s">
        <v>7</v>
      </c>
      <c r="D35" s="165" t="s">
        <v>7</v>
      </c>
      <c r="E35" s="165" t="s">
        <v>7</v>
      </c>
    </row>
    <row r="36" spans="1:7" ht="15.75" customHeight="1" thickBot="1" x14ac:dyDescent="0.3">
      <c r="A36" s="170" t="s">
        <v>9</v>
      </c>
      <c r="B36" s="221">
        <v>20</v>
      </c>
      <c r="C36" s="171">
        <v>10</v>
      </c>
      <c r="D36" s="171">
        <v>15</v>
      </c>
      <c r="E36" s="171">
        <v>8</v>
      </c>
    </row>
    <row r="37" spans="1:7" ht="15.75" customHeight="1" thickBot="1" x14ac:dyDescent="0.3">
      <c r="A37" s="170" t="s">
        <v>16</v>
      </c>
      <c r="B37" s="171">
        <v>15935</v>
      </c>
      <c r="C37" s="171">
        <v>14150</v>
      </c>
      <c r="D37" s="171">
        <v>14850</v>
      </c>
      <c r="E37" s="171">
        <v>13790</v>
      </c>
    </row>
    <row r="38" spans="1:7" ht="15.75" customHeight="1" thickBot="1" x14ac:dyDescent="0.3">
      <c r="A38" s="170" t="s">
        <v>26</v>
      </c>
      <c r="B38" s="171">
        <f>B37/B36</f>
        <v>796.75</v>
      </c>
      <c r="C38" s="171">
        <f>C37/C36</f>
        <v>1415</v>
      </c>
      <c r="D38" s="171">
        <f>D37/D36</f>
        <v>990</v>
      </c>
      <c r="E38" s="171">
        <f>E37/E36</f>
        <v>1723.75</v>
      </c>
    </row>
    <row r="39" spans="1:7" ht="15.75" customHeight="1" thickBot="1" x14ac:dyDescent="0.3">
      <c r="A39" s="170" t="s">
        <v>17</v>
      </c>
      <c r="B39" s="169" t="s">
        <v>23</v>
      </c>
      <c r="C39" s="168">
        <f t="shared" ref="C39:E41" si="0">C36/B36-1</f>
        <v>-0.5</v>
      </c>
      <c r="D39" s="168">
        <f t="shared" si="0"/>
        <v>0.5</v>
      </c>
      <c r="E39" s="168">
        <f t="shared" si="0"/>
        <v>-0.46666666666666667</v>
      </c>
      <c r="G39" s="10"/>
    </row>
    <row r="40" spans="1:7" ht="15.75" customHeight="1" thickBot="1" x14ac:dyDescent="0.3">
      <c r="A40" s="170" t="s">
        <v>18</v>
      </c>
      <c r="B40" s="169" t="s">
        <v>23</v>
      </c>
      <c r="C40" s="168">
        <f t="shared" si="0"/>
        <v>-0.11201757138374646</v>
      </c>
      <c r="D40" s="168">
        <f t="shared" si="0"/>
        <v>4.9469964664310861E-2</v>
      </c>
      <c r="E40" s="168">
        <f t="shared" si="0"/>
        <v>-7.1380471380471433E-2</v>
      </c>
    </row>
    <row r="41" spans="1:7" ht="15.75" customHeight="1" thickBot="1" x14ac:dyDescent="0.3">
      <c r="A41" s="170" t="s">
        <v>19</v>
      </c>
      <c r="B41" s="169" t="s">
        <v>23</v>
      </c>
      <c r="C41" s="168">
        <f t="shared" si="0"/>
        <v>0.77596485723250708</v>
      </c>
      <c r="D41" s="168">
        <f t="shared" si="0"/>
        <v>-0.30035335689045939</v>
      </c>
      <c r="E41" s="168">
        <f t="shared" si="0"/>
        <v>0.74116161616161613</v>
      </c>
    </row>
    <row r="42" spans="1:7" ht="16.5" customHeight="1" thickBot="1" x14ac:dyDescent="0.3">
      <c r="A42" s="488" t="s">
        <v>207</v>
      </c>
      <c r="B42" s="489"/>
      <c r="C42" s="489"/>
      <c r="D42" s="489"/>
      <c r="E42" s="490"/>
    </row>
    <row r="43" spans="1:7" ht="9.75" customHeight="1" x14ac:dyDescent="0.25">
      <c r="A43" s="163"/>
      <c r="B43" s="167">
        <v>2018</v>
      </c>
      <c r="C43" s="167">
        <v>2019</v>
      </c>
      <c r="D43" s="167">
        <v>2020</v>
      </c>
      <c r="E43" s="167">
        <v>2021</v>
      </c>
    </row>
    <row r="44" spans="1:7" ht="15.75" customHeight="1" thickBot="1" x14ac:dyDescent="0.3">
      <c r="A44" s="166"/>
      <c r="B44" s="165" t="s">
        <v>6</v>
      </c>
      <c r="C44" s="165" t="s">
        <v>7</v>
      </c>
      <c r="D44" s="165" t="s">
        <v>7</v>
      </c>
      <c r="E44" s="165" t="s">
        <v>7</v>
      </c>
    </row>
    <row r="45" spans="1:7" ht="15.75" customHeight="1" thickBot="1" x14ac:dyDescent="0.3">
      <c r="A45" s="1" t="s">
        <v>0</v>
      </c>
      <c r="B45" s="151">
        <v>10500</v>
      </c>
      <c r="C45" s="146">
        <v>10500</v>
      </c>
      <c r="D45" s="146">
        <v>10500</v>
      </c>
      <c r="E45" s="146">
        <v>10500</v>
      </c>
    </row>
    <row r="46" spans="1:7" ht="18.75" customHeight="1" thickBot="1" x14ac:dyDescent="0.3">
      <c r="A46" s="1" t="s">
        <v>39</v>
      </c>
      <c r="B46" s="151">
        <v>1850</v>
      </c>
      <c r="C46" s="146">
        <v>1850</v>
      </c>
      <c r="D46" s="146">
        <v>1850</v>
      </c>
      <c r="E46" s="146">
        <v>1850</v>
      </c>
    </row>
    <row r="47" spans="1:7" ht="15.75" customHeight="1" thickBot="1" x14ac:dyDescent="0.3">
      <c r="A47" s="1" t="s">
        <v>1</v>
      </c>
      <c r="B47" s="151">
        <v>3585</v>
      </c>
      <c r="C47" s="146">
        <v>1800</v>
      </c>
      <c r="D47" s="146">
        <v>2500</v>
      </c>
      <c r="E47" s="146">
        <v>1440</v>
      </c>
    </row>
    <row r="48" spans="1:7" ht="15.75" customHeight="1" thickBot="1" x14ac:dyDescent="0.3">
      <c r="A48" s="1" t="s">
        <v>2</v>
      </c>
      <c r="B48" s="151">
        <v>0</v>
      </c>
      <c r="C48" s="146">
        <v>0</v>
      </c>
      <c r="D48" s="146">
        <v>0</v>
      </c>
      <c r="E48" s="146">
        <v>0</v>
      </c>
    </row>
    <row r="49" spans="1:14" ht="15.75" customHeight="1" thickBot="1" x14ac:dyDescent="0.3">
      <c r="A49" s="1" t="s">
        <v>28</v>
      </c>
      <c r="B49" s="151">
        <v>0</v>
      </c>
      <c r="C49" s="146">
        <v>0</v>
      </c>
      <c r="D49" s="146">
        <v>0</v>
      </c>
      <c r="E49" s="146">
        <v>0</v>
      </c>
    </row>
    <row r="50" spans="1:14" ht="15.75" customHeight="1" thickBot="1" x14ac:dyDescent="0.3">
      <c r="A50" s="1" t="s">
        <v>29</v>
      </c>
      <c r="B50" s="151">
        <v>0</v>
      </c>
      <c r="C50" s="146">
        <v>0</v>
      </c>
      <c r="D50" s="146">
        <v>0</v>
      </c>
      <c r="E50" s="146">
        <v>0</v>
      </c>
    </row>
    <row r="51" spans="1:14" ht="17.25" customHeight="1" thickBot="1" x14ac:dyDescent="0.3">
      <c r="A51" s="1" t="s">
        <v>3</v>
      </c>
      <c r="B51" s="151">
        <v>0</v>
      </c>
      <c r="C51" s="146">
        <v>0</v>
      </c>
      <c r="D51" s="146">
        <v>0</v>
      </c>
      <c r="E51" s="146">
        <v>0</v>
      </c>
    </row>
    <row r="52" spans="1:14" ht="15.75" customHeight="1" thickBot="1" x14ac:dyDescent="0.3">
      <c r="A52" s="164" t="s">
        <v>44</v>
      </c>
      <c r="B52" s="151">
        <f>B51+B50+B49+B48+B47+B46+B45</f>
        <v>15935</v>
      </c>
      <c r="C52" s="151">
        <f>C51+C50+C49+C48+C47+C46+C45</f>
        <v>14150</v>
      </c>
      <c r="D52" s="151">
        <f>D51+D50+D49+D48+D47+D46+D45</f>
        <v>14850</v>
      </c>
      <c r="E52" s="151">
        <f>E51+E50+E49+E48+E47+E46+E45</f>
        <v>13790</v>
      </c>
    </row>
    <row r="53" spans="1:14" ht="15.75" customHeight="1" thickBot="1" x14ac:dyDescent="0.3">
      <c r="A53" s="149" t="s">
        <v>46</v>
      </c>
      <c r="B53" s="148">
        <f>IF(B52-B37=0,0,"Error")</f>
        <v>0</v>
      </c>
      <c r="C53" s="148">
        <f>IF(C52-C37=0,0,"Error")</f>
        <v>0</v>
      </c>
      <c r="D53" s="148">
        <f>IF(D52-D37=0,0,"Error")</f>
        <v>0</v>
      </c>
      <c r="E53" s="148">
        <f>IF(E52-E37=0,0,"Error")</f>
        <v>0</v>
      </c>
    </row>
    <row r="54" spans="1:14" ht="17.25" customHeight="1" thickBot="1" x14ac:dyDescent="0.3">
      <c r="A54" s="228" t="s">
        <v>228</v>
      </c>
      <c r="B54" s="382" t="s">
        <v>313</v>
      </c>
      <c r="C54" s="383"/>
      <c r="D54" s="383"/>
      <c r="E54" s="482"/>
      <c r="G54" s="532"/>
      <c r="H54" s="532"/>
      <c r="I54" s="532"/>
      <c r="J54" s="532"/>
      <c r="K54" s="501"/>
      <c r="L54" s="501"/>
      <c r="M54" s="501"/>
      <c r="N54" s="502"/>
    </row>
    <row r="55" spans="1:14" ht="15" customHeight="1" thickBot="1" x14ac:dyDescent="0.3">
      <c r="A55" s="170" t="s">
        <v>10</v>
      </c>
      <c r="B55" s="505" t="s">
        <v>312</v>
      </c>
      <c r="C55" s="506"/>
      <c r="D55" s="506"/>
      <c r="E55" s="507"/>
    </row>
    <row r="56" spans="1:14" ht="14.25" customHeight="1" thickBot="1" x14ac:dyDescent="0.3">
      <c r="A56" s="170" t="s">
        <v>15</v>
      </c>
      <c r="B56" s="483" t="s">
        <v>221</v>
      </c>
      <c r="C56" s="484"/>
      <c r="D56" s="484"/>
      <c r="E56" s="485"/>
    </row>
    <row r="57" spans="1:14" ht="9.75" customHeight="1" x14ac:dyDescent="0.25">
      <c r="A57" s="163"/>
      <c r="B57" s="167">
        <v>2018</v>
      </c>
      <c r="C57" s="167">
        <v>2019</v>
      </c>
      <c r="D57" s="167">
        <v>2020</v>
      </c>
      <c r="E57" s="167">
        <v>2021</v>
      </c>
    </row>
    <row r="58" spans="1:14" ht="12.75" customHeight="1" thickBot="1" x14ac:dyDescent="0.3">
      <c r="A58" s="166"/>
      <c r="B58" s="165" t="s">
        <v>6</v>
      </c>
      <c r="C58" s="165" t="s">
        <v>7</v>
      </c>
      <c r="D58" s="165" t="s">
        <v>7</v>
      </c>
      <c r="E58" s="165" t="s">
        <v>7</v>
      </c>
    </row>
    <row r="59" spans="1:14" ht="15.75" customHeight="1" thickBot="1" x14ac:dyDescent="0.3">
      <c r="A59" s="170" t="s">
        <v>9</v>
      </c>
      <c r="B59" s="171">
        <v>15</v>
      </c>
      <c r="C59" s="171">
        <v>22</v>
      </c>
      <c r="D59" s="171">
        <v>25</v>
      </c>
      <c r="E59" s="171">
        <v>27</v>
      </c>
    </row>
    <row r="60" spans="1:14" ht="15.75" customHeight="1" thickBot="1" x14ac:dyDescent="0.3">
      <c r="A60" s="170" t="s">
        <v>16</v>
      </c>
      <c r="B60" s="171">
        <v>5300</v>
      </c>
      <c r="C60" s="171">
        <v>9615</v>
      </c>
      <c r="D60" s="171">
        <v>10000</v>
      </c>
      <c r="E60" s="171">
        <v>10100</v>
      </c>
    </row>
    <row r="61" spans="1:14" ht="15.75" customHeight="1" thickBot="1" x14ac:dyDescent="0.3">
      <c r="A61" s="170" t="s">
        <v>26</v>
      </c>
      <c r="B61" s="171">
        <f>B60/B59</f>
        <v>353.33333333333331</v>
      </c>
      <c r="C61" s="171">
        <f>C60/C59</f>
        <v>437.04545454545456</v>
      </c>
      <c r="D61" s="171">
        <f>D60/D59</f>
        <v>400</v>
      </c>
      <c r="E61" s="171">
        <f>E60/E59</f>
        <v>374.07407407407408</v>
      </c>
    </row>
    <row r="62" spans="1:14" ht="15.75" customHeight="1" thickBot="1" x14ac:dyDescent="0.3">
      <c r="A62" s="170" t="s">
        <v>17</v>
      </c>
      <c r="B62" s="169"/>
      <c r="C62" s="168">
        <f t="shared" ref="C62:E64" si="1">C59/B59-1</f>
        <v>0.46666666666666656</v>
      </c>
      <c r="D62" s="168">
        <f t="shared" si="1"/>
        <v>0.13636363636363646</v>
      </c>
      <c r="E62" s="168">
        <f t="shared" si="1"/>
        <v>8.0000000000000071E-2</v>
      </c>
    </row>
    <row r="63" spans="1:14" ht="15.75" customHeight="1" thickBot="1" x14ac:dyDescent="0.3">
      <c r="A63" s="170" t="s">
        <v>18</v>
      </c>
      <c r="B63" s="169"/>
      <c r="C63" s="168">
        <f t="shared" si="1"/>
        <v>0.8141509433962264</v>
      </c>
      <c r="D63" s="168">
        <f t="shared" si="1"/>
        <v>4.0041601664066562E-2</v>
      </c>
      <c r="E63" s="168">
        <f t="shared" si="1"/>
        <v>1.0000000000000009E-2</v>
      </c>
    </row>
    <row r="64" spans="1:14" ht="15.75" customHeight="1" thickBot="1" x14ac:dyDescent="0.3">
      <c r="A64" s="170" t="s">
        <v>19</v>
      </c>
      <c r="B64" s="169"/>
      <c r="C64" s="168">
        <f t="shared" si="1"/>
        <v>0.23692109777015458</v>
      </c>
      <c r="D64" s="168">
        <f t="shared" si="1"/>
        <v>-8.476339053562143E-2</v>
      </c>
      <c r="E64" s="168">
        <f t="shared" si="1"/>
        <v>-6.481481481481477E-2</v>
      </c>
    </row>
    <row r="65" spans="1:5" ht="15.75" customHeight="1" thickBot="1" x14ac:dyDescent="0.3">
      <c r="A65" s="488" t="s">
        <v>225</v>
      </c>
      <c r="B65" s="489"/>
      <c r="C65" s="489"/>
      <c r="D65" s="489"/>
      <c r="E65" s="490"/>
    </row>
    <row r="66" spans="1:5" ht="12" customHeight="1" x14ac:dyDescent="0.25">
      <c r="A66" s="163"/>
      <c r="B66" s="167">
        <v>2018</v>
      </c>
      <c r="C66" s="167">
        <v>2019</v>
      </c>
      <c r="D66" s="167">
        <v>2020</v>
      </c>
      <c r="E66" s="167">
        <v>2021</v>
      </c>
    </row>
    <row r="67" spans="1:5" ht="11.25" customHeight="1" thickBot="1" x14ac:dyDescent="0.3">
      <c r="A67" s="166"/>
      <c r="B67" s="165" t="s">
        <v>6</v>
      </c>
      <c r="C67" s="165" t="s">
        <v>7</v>
      </c>
      <c r="D67" s="165" t="s">
        <v>7</v>
      </c>
      <c r="E67" s="165" t="s">
        <v>7</v>
      </c>
    </row>
    <row r="68" spans="1:5" ht="15.75" customHeight="1" thickBot="1" x14ac:dyDescent="0.3">
      <c r="A68" s="1" t="s">
        <v>0</v>
      </c>
      <c r="B68" s="151">
        <v>3000</v>
      </c>
      <c r="C68" s="146">
        <v>6000</v>
      </c>
      <c r="D68" s="146">
        <v>6000</v>
      </c>
      <c r="E68" s="146">
        <v>6000</v>
      </c>
    </row>
    <row r="69" spans="1:5" ht="16.5" customHeight="1" thickBot="1" x14ac:dyDescent="0.3">
      <c r="A69" s="1" t="s">
        <v>39</v>
      </c>
      <c r="B69" s="151">
        <v>500</v>
      </c>
      <c r="C69" s="146">
        <v>1000</v>
      </c>
      <c r="D69" s="146">
        <v>1000</v>
      </c>
      <c r="E69" s="146">
        <v>1000</v>
      </c>
    </row>
    <row r="70" spans="1:5" ht="15.75" customHeight="1" thickBot="1" x14ac:dyDescent="0.3">
      <c r="A70" s="1" t="s">
        <v>1</v>
      </c>
      <c r="B70" s="151">
        <v>1800</v>
      </c>
      <c r="C70" s="146">
        <v>2615</v>
      </c>
      <c r="D70" s="146">
        <v>3000</v>
      </c>
      <c r="E70" s="146">
        <v>3100</v>
      </c>
    </row>
    <row r="71" spans="1:5" ht="15.75" customHeight="1" thickBot="1" x14ac:dyDescent="0.3">
      <c r="A71" s="1" t="s">
        <v>2</v>
      </c>
      <c r="B71" s="151">
        <v>0</v>
      </c>
      <c r="C71" s="146">
        <v>0</v>
      </c>
      <c r="D71" s="146">
        <v>0</v>
      </c>
      <c r="E71" s="146">
        <v>0</v>
      </c>
    </row>
    <row r="72" spans="1:5" ht="15.75" customHeight="1" thickBot="1" x14ac:dyDescent="0.3">
      <c r="A72" s="1" t="s">
        <v>28</v>
      </c>
      <c r="B72" s="151">
        <v>0</v>
      </c>
      <c r="C72" s="146">
        <v>0</v>
      </c>
      <c r="D72" s="146">
        <v>0</v>
      </c>
      <c r="E72" s="146">
        <v>0</v>
      </c>
    </row>
    <row r="73" spans="1:5" ht="15.75" customHeight="1" thickBot="1" x14ac:dyDescent="0.3">
      <c r="A73" s="1" t="s">
        <v>29</v>
      </c>
      <c r="B73" s="151">
        <v>0</v>
      </c>
      <c r="C73" s="146">
        <v>0</v>
      </c>
      <c r="D73" s="146">
        <v>0</v>
      </c>
      <c r="E73" s="146">
        <v>0</v>
      </c>
    </row>
    <row r="74" spans="1:5" ht="15.75" customHeight="1" thickBot="1" x14ac:dyDescent="0.3">
      <c r="A74" s="1" t="s">
        <v>3</v>
      </c>
      <c r="B74" s="151">
        <v>0</v>
      </c>
      <c r="C74" s="146">
        <v>0</v>
      </c>
      <c r="D74" s="146">
        <v>0</v>
      </c>
      <c r="E74" s="146">
        <v>0</v>
      </c>
    </row>
    <row r="75" spans="1:5" ht="15.75" customHeight="1" thickBot="1" x14ac:dyDescent="0.3">
      <c r="A75" s="188" t="s">
        <v>116</v>
      </c>
      <c r="B75" s="151">
        <f>B74+B73+B72+B71+B70+B69+B68</f>
        <v>5300</v>
      </c>
      <c r="C75" s="151">
        <f>C74+C73+C72+C71+C70+C69+C68</f>
        <v>9615</v>
      </c>
      <c r="D75" s="151">
        <f>D74+D73+D72+D71+D70+D69+D68</f>
        <v>10000</v>
      </c>
      <c r="E75" s="151">
        <f>E74+E73+E72+E71+E70+E69+E68</f>
        <v>10100</v>
      </c>
    </row>
    <row r="76" spans="1:5" ht="15.75" thickBot="1" x14ac:dyDescent="0.3">
      <c r="A76" s="149" t="s">
        <v>46</v>
      </c>
      <c r="B76" s="148">
        <f>IF(B75-B60=0,0,"Error")</f>
        <v>0</v>
      </c>
      <c r="C76" s="148">
        <f>IF(C75-C60=0,0,"Error")</f>
        <v>0</v>
      </c>
      <c r="D76" s="148">
        <f>IF(D75-D60=0,0,"Error")</f>
        <v>0</v>
      </c>
      <c r="E76" s="148">
        <f>IF(E75-E60=0,0,"Error")</f>
        <v>0</v>
      </c>
    </row>
    <row r="77" spans="1:5" ht="27.75" customHeight="1" thickBot="1" x14ac:dyDescent="0.3">
      <c r="A77" s="228" t="s">
        <v>224</v>
      </c>
      <c r="B77" s="382" t="s">
        <v>311</v>
      </c>
      <c r="C77" s="383"/>
      <c r="D77" s="383"/>
      <c r="E77" s="482"/>
    </row>
    <row r="78" spans="1:5" ht="28.5" customHeight="1" thickBot="1" x14ac:dyDescent="0.3">
      <c r="A78" s="170" t="s">
        <v>10</v>
      </c>
      <c r="B78" s="382" t="s">
        <v>311</v>
      </c>
      <c r="C78" s="383"/>
      <c r="D78" s="383"/>
      <c r="E78" s="482"/>
    </row>
    <row r="79" spans="1:5" ht="15.75" thickBot="1" x14ac:dyDescent="0.3">
      <c r="A79" s="170" t="s">
        <v>15</v>
      </c>
      <c r="B79" s="483" t="s">
        <v>221</v>
      </c>
      <c r="C79" s="484"/>
      <c r="D79" s="484"/>
      <c r="E79" s="485"/>
    </row>
    <row r="80" spans="1:5" ht="10.5" customHeight="1" x14ac:dyDescent="0.25">
      <c r="A80" s="163"/>
      <c r="B80" s="167">
        <v>2018</v>
      </c>
      <c r="C80" s="167">
        <v>2019</v>
      </c>
      <c r="D80" s="167">
        <v>2020</v>
      </c>
      <c r="E80" s="167">
        <v>2021</v>
      </c>
    </row>
    <row r="81" spans="1:7" ht="14.25" customHeight="1" thickBot="1" x14ac:dyDescent="0.3">
      <c r="A81" s="166"/>
      <c r="B81" s="165" t="s">
        <v>6</v>
      </c>
      <c r="C81" s="165" t="s">
        <v>7</v>
      </c>
      <c r="D81" s="165" t="s">
        <v>7</v>
      </c>
      <c r="E81" s="165" t="s">
        <v>7</v>
      </c>
    </row>
    <row r="82" spans="1:7" ht="15.75" thickBot="1" x14ac:dyDescent="0.3">
      <c r="A82" s="170" t="s">
        <v>9</v>
      </c>
      <c r="B82" s="171">
        <v>15</v>
      </c>
      <c r="C82" s="221">
        <v>0</v>
      </c>
      <c r="D82" s="221">
        <v>0</v>
      </c>
      <c r="E82" s="221">
        <v>0</v>
      </c>
    </row>
    <row r="83" spans="1:7" ht="15.75" thickBot="1" x14ac:dyDescent="0.3">
      <c r="A83" s="170" t="s">
        <v>16</v>
      </c>
      <c r="B83" s="171">
        <v>5300</v>
      </c>
      <c r="C83" s="171">
        <v>0</v>
      </c>
      <c r="D83" s="171">
        <v>0</v>
      </c>
      <c r="E83" s="171">
        <v>0</v>
      </c>
      <c r="G83" s="224"/>
    </row>
    <row r="84" spans="1:7" ht="15.75" thickBot="1" x14ac:dyDescent="0.3">
      <c r="A84" s="170" t="s">
        <v>26</v>
      </c>
      <c r="B84" s="171">
        <f>B83/B82</f>
        <v>353.33333333333331</v>
      </c>
      <c r="C84" s="171" t="e">
        <f>C83/C82</f>
        <v>#DIV/0!</v>
      </c>
      <c r="D84" s="171" t="e">
        <f>D83/D82</f>
        <v>#DIV/0!</v>
      </c>
      <c r="E84" s="171" t="e">
        <f>E83/E82</f>
        <v>#DIV/0!</v>
      </c>
    </row>
    <row r="85" spans="1:7" ht="15.75" thickBot="1" x14ac:dyDescent="0.3">
      <c r="A85" s="170" t="s">
        <v>17</v>
      </c>
      <c r="B85" s="169"/>
      <c r="C85" s="168">
        <f t="shared" ref="C85:E87" si="2">C82/B82-1</f>
        <v>-1</v>
      </c>
      <c r="D85" s="168" t="e">
        <f t="shared" si="2"/>
        <v>#DIV/0!</v>
      </c>
      <c r="E85" s="168" t="e">
        <f t="shared" si="2"/>
        <v>#DIV/0!</v>
      </c>
    </row>
    <row r="86" spans="1:7" ht="15.75" thickBot="1" x14ac:dyDescent="0.3">
      <c r="A86" s="170" t="s">
        <v>18</v>
      </c>
      <c r="B86" s="169"/>
      <c r="C86" s="168">
        <f t="shared" si="2"/>
        <v>-1</v>
      </c>
      <c r="D86" s="168" t="e">
        <f t="shared" si="2"/>
        <v>#DIV/0!</v>
      </c>
      <c r="E86" s="168" t="e">
        <f t="shared" si="2"/>
        <v>#DIV/0!</v>
      </c>
    </row>
    <row r="87" spans="1:7" ht="15.75" thickBot="1" x14ac:dyDescent="0.3">
      <c r="A87" s="170" t="s">
        <v>19</v>
      </c>
      <c r="B87" s="169"/>
      <c r="C87" s="168" t="e">
        <f t="shared" si="2"/>
        <v>#DIV/0!</v>
      </c>
      <c r="D87" s="168" t="e">
        <f t="shared" si="2"/>
        <v>#DIV/0!</v>
      </c>
      <c r="E87" s="168" t="e">
        <f t="shared" si="2"/>
        <v>#DIV/0!</v>
      </c>
    </row>
    <row r="88" spans="1:7" ht="15.75" thickBot="1" x14ac:dyDescent="0.3">
      <c r="A88" s="488" t="s">
        <v>220</v>
      </c>
      <c r="B88" s="489"/>
      <c r="C88" s="489"/>
      <c r="D88" s="489"/>
      <c r="E88" s="490"/>
    </row>
    <row r="89" spans="1:7" ht="10.5" customHeight="1" x14ac:dyDescent="0.25">
      <c r="A89" s="163"/>
      <c r="B89" s="167">
        <v>2018</v>
      </c>
      <c r="C89" s="167">
        <v>2019</v>
      </c>
      <c r="D89" s="167">
        <v>2020</v>
      </c>
      <c r="E89" s="167">
        <v>2021</v>
      </c>
    </row>
    <row r="90" spans="1:7" ht="14.25" customHeight="1" thickBot="1" x14ac:dyDescent="0.3">
      <c r="A90" s="166"/>
      <c r="B90" s="165" t="s">
        <v>6</v>
      </c>
      <c r="C90" s="165" t="s">
        <v>7</v>
      </c>
      <c r="D90" s="165" t="s">
        <v>7</v>
      </c>
      <c r="E90" s="165" t="s">
        <v>7</v>
      </c>
    </row>
    <row r="91" spans="1:7" ht="15.75" thickBot="1" x14ac:dyDescent="0.3">
      <c r="A91" s="1" t="s">
        <v>0</v>
      </c>
      <c r="B91" s="151">
        <v>3000</v>
      </c>
      <c r="C91" s="146">
        <v>0</v>
      </c>
      <c r="D91" s="146">
        <v>0</v>
      </c>
      <c r="E91" s="146">
        <v>0</v>
      </c>
    </row>
    <row r="92" spans="1:7" ht="27" customHeight="1" thickBot="1" x14ac:dyDescent="0.3">
      <c r="A92" s="1" t="s">
        <v>39</v>
      </c>
      <c r="B92" s="151">
        <v>500</v>
      </c>
      <c r="C92" s="146">
        <v>0</v>
      </c>
      <c r="D92" s="146">
        <v>0</v>
      </c>
      <c r="E92" s="146">
        <v>0</v>
      </c>
    </row>
    <row r="93" spans="1:7" x14ac:dyDescent="0.25">
      <c r="A93" s="196" t="s">
        <v>1</v>
      </c>
      <c r="B93" s="195">
        <v>1800</v>
      </c>
      <c r="C93" s="234">
        <v>0</v>
      </c>
      <c r="D93" s="234">
        <v>0</v>
      </c>
      <c r="E93" s="234">
        <v>0</v>
      </c>
    </row>
    <row r="94" spans="1:7" ht="15.75" thickBot="1" x14ac:dyDescent="0.3">
      <c r="A94" s="191" t="s">
        <v>2</v>
      </c>
      <c r="B94" s="190">
        <v>0</v>
      </c>
      <c r="C94" s="189">
        <v>0</v>
      </c>
      <c r="D94" s="189">
        <v>0</v>
      </c>
      <c r="E94" s="189">
        <v>0</v>
      </c>
    </row>
    <row r="95" spans="1:7" ht="15.75" thickBot="1" x14ac:dyDescent="0.3">
      <c r="A95" s="1" t="s">
        <v>28</v>
      </c>
      <c r="B95" s="151">
        <v>0</v>
      </c>
      <c r="C95" s="146">
        <v>0</v>
      </c>
      <c r="D95" s="146"/>
      <c r="E95" s="146">
        <v>0</v>
      </c>
    </row>
    <row r="96" spans="1:7" ht="15.75" thickBot="1" x14ac:dyDescent="0.3">
      <c r="A96" s="1" t="s">
        <v>29</v>
      </c>
      <c r="B96" s="151">
        <v>0</v>
      </c>
      <c r="C96" s="146">
        <v>0</v>
      </c>
      <c r="D96" s="146">
        <v>0</v>
      </c>
      <c r="E96" s="146">
        <v>0</v>
      </c>
    </row>
    <row r="97" spans="1:10" ht="15.75" thickBot="1" x14ac:dyDescent="0.3">
      <c r="A97" s="1" t="s">
        <v>3</v>
      </c>
      <c r="B97" s="151">
        <v>0</v>
      </c>
      <c r="C97" s="146">
        <v>0</v>
      </c>
      <c r="D97" s="146">
        <v>0</v>
      </c>
      <c r="E97" s="146">
        <v>0</v>
      </c>
    </row>
    <row r="98" spans="1:10" ht="15.75" thickBot="1" x14ac:dyDescent="0.3">
      <c r="A98" s="188" t="s">
        <v>117</v>
      </c>
      <c r="B98" s="151">
        <f>B97+B96+B95+B94+B93+B92+B91</f>
        <v>5300</v>
      </c>
      <c r="C98" s="151">
        <f>C97+C96+C95+C94+C93+C92+C91</f>
        <v>0</v>
      </c>
      <c r="D98" s="151">
        <f>D97+D96+D95+D94+D93+D92+D91</f>
        <v>0</v>
      </c>
      <c r="E98" s="151">
        <f>E97+E96+E95+E94+E93+E92+E91</f>
        <v>0</v>
      </c>
    </row>
    <row r="99" spans="1:10" ht="15.75" thickBot="1" x14ac:dyDescent="0.3">
      <c r="A99" s="149" t="s">
        <v>46</v>
      </c>
      <c r="B99" s="148">
        <f>IF(B98-B83=0,0,"Error")</f>
        <v>0</v>
      </c>
      <c r="C99" s="148">
        <f>IF(C98-C83=0,0,"Error")</f>
        <v>0</v>
      </c>
      <c r="D99" s="148">
        <f>IF(D98-D83=0,0,"Error")</f>
        <v>0</v>
      </c>
      <c r="E99" s="148">
        <f>IF(E98-E83=0,0,"Error")</f>
        <v>0</v>
      </c>
    </row>
    <row r="100" spans="1:10" ht="44.25" customHeight="1" thickBot="1" x14ac:dyDescent="0.3">
      <c r="A100" s="201" t="s">
        <v>24</v>
      </c>
      <c r="B100" s="476" t="s">
        <v>310</v>
      </c>
      <c r="C100" s="477"/>
      <c r="D100" s="477"/>
      <c r="E100" s="478"/>
    </row>
    <row r="101" spans="1:10" ht="15.75" thickBot="1" x14ac:dyDescent="0.3">
      <c r="A101" s="177" t="s">
        <v>309</v>
      </c>
      <c r="B101" s="176"/>
      <c r="C101" s="176"/>
      <c r="D101" s="176"/>
      <c r="E101" s="175"/>
    </row>
    <row r="102" spans="1:10" ht="27" customHeight="1" thickBot="1" x14ac:dyDescent="0.3">
      <c r="A102" s="166" t="s">
        <v>308</v>
      </c>
      <c r="B102" s="208" t="s">
        <v>35</v>
      </c>
      <c r="C102" s="208" t="s">
        <v>31</v>
      </c>
      <c r="D102" s="208" t="s">
        <v>31</v>
      </c>
      <c r="E102" s="208" t="s">
        <v>31</v>
      </c>
      <c r="G102" s="237"/>
      <c r="J102" s="237"/>
    </row>
    <row r="103" spans="1:10" ht="27.75" customHeight="1" thickBot="1" x14ac:dyDescent="0.3">
      <c r="A103" s="170" t="s">
        <v>307</v>
      </c>
      <c r="B103" s="208" t="s">
        <v>35</v>
      </c>
      <c r="C103" s="208" t="s">
        <v>31</v>
      </c>
      <c r="D103" s="208" t="s">
        <v>31</v>
      </c>
      <c r="E103" s="208" t="s">
        <v>31</v>
      </c>
    </row>
    <row r="104" spans="1:10" ht="25.5" customHeight="1" thickBot="1" x14ac:dyDescent="0.3">
      <c r="A104" s="170" t="s">
        <v>306</v>
      </c>
      <c r="B104" s="208" t="s">
        <v>35</v>
      </c>
      <c r="C104" s="208" t="s">
        <v>31</v>
      </c>
      <c r="D104" s="208" t="s">
        <v>31</v>
      </c>
      <c r="E104" s="208" t="s">
        <v>31</v>
      </c>
    </row>
    <row r="105" spans="1:10" ht="24" customHeight="1" thickBot="1" x14ac:dyDescent="0.3">
      <c r="A105" s="170" t="s">
        <v>305</v>
      </c>
      <c r="B105" s="208" t="s">
        <v>35</v>
      </c>
      <c r="C105" s="208" t="s">
        <v>31</v>
      </c>
      <c r="D105" s="208" t="s">
        <v>31</v>
      </c>
      <c r="E105" s="208" t="s">
        <v>31</v>
      </c>
    </row>
    <row r="106" spans="1:10" ht="27" customHeight="1" thickBot="1" x14ac:dyDescent="0.3">
      <c r="A106" s="170" t="s">
        <v>304</v>
      </c>
      <c r="B106" s="208" t="s">
        <v>35</v>
      </c>
      <c r="C106" s="208" t="s">
        <v>31</v>
      </c>
      <c r="D106" s="208" t="s">
        <v>31</v>
      </c>
      <c r="E106" s="208" t="s">
        <v>31</v>
      </c>
    </row>
    <row r="107" spans="1:10" ht="15.75" thickBot="1" x14ac:dyDescent="0.3">
      <c r="A107" s="479" t="s">
        <v>43</v>
      </c>
      <c r="B107" s="480"/>
      <c r="C107" s="480"/>
      <c r="D107" s="480"/>
      <c r="E107" s="481"/>
    </row>
    <row r="108" spans="1:10" ht="15.75" thickBot="1" x14ac:dyDescent="0.3">
      <c r="A108" s="479" t="s">
        <v>60</v>
      </c>
      <c r="B108" s="480"/>
      <c r="C108" s="480"/>
      <c r="D108" s="480"/>
      <c r="E108" s="481"/>
    </row>
    <row r="109" spans="1:10" ht="33" customHeight="1" thickBot="1" x14ac:dyDescent="0.3">
      <c r="A109" s="181" t="s">
        <v>32</v>
      </c>
      <c r="B109" s="382" t="s">
        <v>303</v>
      </c>
      <c r="C109" s="383"/>
      <c r="D109" s="383"/>
      <c r="E109" s="482"/>
      <c r="G109" s="532"/>
      <c r="H109" s="532"/>
      <c r="I109" s="532"/>
      <c r="J109" s="532"/>
    </row>
    <row r="110" spans="1:10" ht="33" customHeight="1" thickBot="1" x14ac:dyDescent="0.3">
      <c r="A110" s="170" t="s">
        <v>10</v>
      </c>
      <c r="B110" s="505" t="s">
        <v>302</v>
      </c>
      <c r="C110" s="506"/>
      <c r="D110" s="506"/>
      <c r="E110" s="507"/>
    </row>
    <row r="111" spans="1:10" ht="15.75" customHeight="1" thickBot="1" x14ac:dyDescent="0.3">
      <c r="A111" s="170" t="s">
        <v>15</v>
      </c>
      <c r="B111" s="483" t="s">
        <v>221</v>
      </c>
      <c r="C111" s="484"/>
      <c r="D111" s="484"/>
      <c r="E111" s="485"/>
    </row>
    <row r="112" spans="1:10" ht="9.75" customHeight="1" x14ac:dyDescent="0.25">
      <c r="A112" s="163"/>
      <c r="B112" s="167">
        <v>2018</v>
      </c>
      <c r="C112" s="167">
        <v>2019</v>
      </c>
      <c r="D112" s="167">
        <v>2020</v>
      </c>
      <c r="E112" s="167">
        <v>2021</v>
      </c>
    </row>
    <row r="113" spans="1:5" ht="15.75" customHeight="1" thickBot="1" x14ac:dyDescent="0.3">
      <c r="A113" s="166"/>
      <c r="B113" s="165" t="s">
        <v>6</v>
      </c>
      <c r="C113" s="165" t="s">
        <v>7</v>
      </c>
      <c r="D113" s="165" t="s">
        <v>7</v>
      </c>
      <c r="E113" s="165" t="s">
        <v>7</v>
      </c>
    </row>
    <row r="114" spans="1:5" ht="15.75" customHeight="1" thickBot="1" x14ac:dyDescent="0.3">
      <c r="A114" s="170" t="s">
        <v>9</v>
      </c>
      <c r="B114" s="171">
        <v>16</v>
      </c>
      <c r="C114" s="198">
        <v>16</v>
      </c>
      <c r="D114" s="198">
        <v>16</v>
      </c>
      <c r="E114" s="198">
        <v>16</v>
      </c>
    </row>
    <row r="115" spans="1:5" ht="15.75" customHeight="1" thickBot="1" x14ac:dyDescent="0.3">
      <c r="A115" s="170" t="s">
        <v>16</v>
      </c>
      <c r="B115" s="171">
        <v>11080</v>
      </c>
      <c r="C115" s="171">
        <v>11080</v>
      </c>
      <c r="D115" s="171">
        <v>11080</v>
      </c>
      <c r="E115" s="171">
        <v>11100</v>
      </c>
    </row>
    <row r="116" spans="1:5" ht="15.75" customHeight="1" thickBot="1" x14ac:dyDescent="0.3">
      <c r="A116" s="170" t="s">
        <v>26</v>
      </c>
      <c r="B116" s="171">
        <f>B115/B114</f>
        <v>692.5</v>
      </c>
      <c r="C116" s="171">
        <f>C115/C114</f>
        <v>692.5</v>
      </c>
      <c r="D116" s="171">
        <f>D115/D114</f>
        <v>692.5</v>
      </c>
      <c r="E116" s="171">
        <f>E115/E114</f>
        <v>693.75</v>
      </c>
    </row>
    <row r="117" spans="1:5" ht="15.75" customHeight="1" thickBot="1" x14ac:dyDescent="0.3">
      <c r="A117" s="170" t="s">
        <v>17</v>
      </c>
      <c r="B117" s="169"/>
      <c r="C117" s="168">
        <f t="shared" ref="C117:E118" si="3">C114/B114-1</f>
        <v>0</v>
      </c>
      <c r="D117" s="168">
        <f t="shared" si="3"/>
        <v>0</v>
      </c>
      <c r="E117" s="168">
        <f t="shared" si="3"/>
        <v>0</v>
      </c>
    </row>
    <row r="118" spans="1:5" ht="15.75" customHeight="1" thickBot="1" x14ac:dyDescent="0.3">
      <c r="A118" s="170" t="s">
        <v>18</v>
      </c>
      <c r="B118" s="169"/>
      <c r="C118" s="168">
        <f t="shared" si="3"/>
        <v>0</v>
      </c>
      <c r="D118" s="168">
        <f t="shared" si="3"/>
        <v>0</v>
      </c>
      <c r="E118" s="168">
        <f t="shared" si="3"/>
        <v>1.8050541516245744E-3</v>
      </c>
    </row>
    <row r="119" spans="1:5" ht="15.75" customHeight="1" thickBot="1" x14ac:dyDescent="0.3">
      <c r="A119" s="170" t="s">
        <v>19</v>
      </c>
      <c r="B119" s="169"/>
      <c r="C119" s="168">
        <f>C115/B115-1</f>
        <v>0</v>
      </c>
      <c r="D119" s="168">
        <f>D115/C115-1</f>
        <v>0</v>
      </c>
      <c r="E119" s="168">
        <f>E115/D115-1</f>
        <v>1.8050541516245744E-3</v>
      </c>
    </row>
    <row r="120" spans="1:5" ht="15.75" customHeight="1" thickBot="1" x14ac:dyDescent="0.3">
      <c r="A120" s="488" t="s">
        <v>207</v>
      </c>
      <c r="B120" s="489"/>
      <c r="C120" s="489"/>
      <c r="D120" s="489"/>
      <c r="E120" s="490"/>
    </row>
    <row r="121" spans="1:5" ht="12" customHeight="1" x14ac:dyDescent="0.25">
      <c r="A121" s="163"/>
      <c r="B121" s="167">
        <v>2018</v>
      </c>
      <c r="C121" s="167">
        <v>2019</v>
      </c>
      <c r="D121" s="167">
        <v>2020</v>
      </c>
      <c r="E121" s="167">
        <v>2021</v>
      </c>
    </row>
    <row r="122" spans="1:5" ht="12" customHeight="1" thickBot="1" x14ac:dyDescent="0.3">
      <c r="A122" s="166"/>
      <c r="B122" s="165" t="s">
        <v>6</v>
      </c>
      <c r="C122" s="165" t="s">
        <v>7</v>
      </c>
      <c r="D122" s="165" t="s">
        <v>7</v>
      </c>
      <c r="E122" s="165" t="s">
        <v>7</v>
      </c>
    </row>
    <row r="123" spans="1:5" ht="15.75" customHeight="1" thickBot="1" x14ac:dyDescent="0.3">
      <c r="A123" s="1" t="s">
        <v>0</v>
      </c>
      <c r="B123" s="146">
        <v>8000</v>
      </c>
      <c r="C123" s="146">
        <v>8000</v>
      </c>
      <c r="D123" s="146">
        <v>8000</v>
      </c>
      <c r="E123" s="146">
        <v>8000</v>
      </c>
    </row>
    <row r="124" spans="1:5" ht="24" customHeight="1" thickBot="1" x14ac:dyDescent="0.3">
      <c r="A124" s="1" t="s">
        <v>39</v>
      </c>
      <c r="B124" s="146">
        <v>1300</v>
      </c>
      <c r="C124" s="146">
        <v>1300</v>
      </c>
      <c r="D124" s="146">
        <v>1300</v>
      </c>
      <c r="E124" s="146">
        <v>1300</v>
      </c>
    </row>
    <row r="125" spans="1:5" ht="15.75" customHeight="1" thickBot="1" x14ac:dyDescent="0.3">
      <c r="A125" s="1" t="s">
        <v>1</v>
      </c>
      <c r="B125" s="151">
        <v>1780</v>
      </c>
      <c r="C125" s="146">
        <v>1780</v>
      </c>
      <c r="D125" s="146">
        <v>1780</v>
      </c>
      <c r="E125" s="146">
        <v>1800</v>
      </c>
    </row>
    <row r="126" spans="1:5" ht="15.75" customHeight="1" thickBot="1" x14ac:dyDescent="0.3">
      <c r="A126" s="1" t="s">
        <v>2</v>
      </c>
      <c r="B126" s="151">
        <v>0</v>
      </c>
      <c r="C126" s="146">
        <v>0</v>
      </c>
      <c r="D126" s="146">
        <v>0</v>
      </c>
      <c r="E126" s="146">
        <v>0</v>
      </c>
    </row>
    <row r="127" spans="1:5" ht="15.75" customHeight="1" thickBot="1" x14ac:dyDescent="0.3">
      <c r="A127" s="1" t="s">
        <v>28</v>
      </c>
      <c r="B127" s="151">
        <v>0</v>
      </c>
      <c r="C127" s="146">
        <v>0</v>
      </c>
      <c r="D127" s="146">
        <v>0</v>
      </c>
      <c r="E127" s="146">
        <v>0</v>
      </c>
    </row>
    <row r="128" spans="1:5" ht="15.75" customHeight="1" thickBot="1" x14ac:dyDescent="0.3">
      <c r="A128" s="1" t="s">
        <v>29</v>
      </c>
      <c r="B128" s="151">
        <v>0</v>
      </c>
      <c r="C128" s="146">
        <v>0</v>
      </c>
      <c r="D128" s="146">
        <v>0</v>
      </c>
      <c r="E128" s="146">
        <v>0</v>
      </c>
    </row>
    <row r="129" spans="1:5" ht="15.75" customHeight="1" thickBot="1" x14ac:dyDescent="0.3">
      <c r="A129" s="1" t="s">
        <v>3</v>
      </c>
      <c r="B129" s="151">
        <v>0</v>
      </c>
      <c r="C129" s="146">
        <v>0</v>
      </c>
      <c r="D129" s="146">
        <v>0</v>
      </c>
      <c r="E129" s="146">
        <v>0</v>
      </c>
    </row>
    <row r="130" spans="1:5" ht="15" customHeight="1" thickBot="1" x14ac:dyDescent="0.3">
      <c r="A130" s="188" t="s">
        <v>44</v>
      </c>
      <c r="B130" s="151">
        <f>B129+B128+B127+B126+B125+B124+B123</f>
        <v>11080</v>
      </c>
      <c r="C130" s="151">
        <f>C129+C128+C127+C126+C125+C124+C123</f>
        <v>11080</v>
      </c>
      <c r="D130" s="151">
        <f>D129+D128+D127+D126+D125+D124+D123</f>
        <v>11080</v>
      </c>
      <c r="E130" s="151">
        <f>E129+E128+E127+E126+E125+E124+E123</f>
        <v>11100</v>
      </c>
    </row>
    <row r="131" spans="1:5" ht="18.75" customHeight="1" thickBot="1" x14ac:dyDescent="0.3">
      <c r="A131" s="149" t="s">
        <v>46</v>
      </c>
      <c r="B131" s="148">
        <f>IF(B130-B115=0,0,"Error")</f>
        <v>0</v>
      </c>
      <c r="C131" s="148">
        <f>IF(C130-C115=0,0,"Error")</f>
        <v>0</v>
      </c>
      <c r="D131" s="148">
        <f>IF(D130-D115=0,0,"Error")</f>
        <v>0</v>
      </c>
      <c r="E131" s="148">
        <f>IF(E130-E115=0,0,"Error")</f>
        <v>0</v>
      </c>
    </row>
    <row r="132" spans="1:5" ht="35.25" customHeight="1" thickBot="1" x14ac:dyDescent="0.3">
      <c r="A132" s="181" t="s">
        <v>228</v>
      </c>
      <c r="B132" s="382" t="s">
        <v>301</v>
      </c>
      <c r="C132" s="383"/>
      <c r="D132" s="383"/>
      <c r="E132" s="482"/>
    </row>
    <row r="133" spans="1:5" ht="51" customHeight="1" thickBot="1" x14ac:dyDescent="0.3">
      <c r="A133" s="170" t="s">
        <v>10</v>
      </c>
      <c r="B133" s="382" t="s">
        <v>300</v>
      </c>
      <c r="C133" s="383"/>
      <c r="D133" s="383"/>
      <c r="E133" s="482"/>
    </row>
    <row r="134" spans="1:5" ht="15.75" customHeight="1" thickBot="1" x14ac:dyDescent="0.3">
      <c r="A134" s="170" t="s">
        <v>15</v>
      </c>
      <c r="B134" s="483" t="s">
        <v>299</v>
      </c>
      <c r="C134" s="484"/>
      <c r="D134" s="484"/>
      <c r="E134" s="485"/>
    </row>
    <row r="135" spans="1:5" ht="12.75" customHeight="1" x14ac:dyDescent="0.25">
      <c r="A135" s="163"/>
      <c r="B135" s="167">
        <v>2018</v>
      </c>
      <c r="C135" s="167">
        <v>2019</v>
      </c>
      <c r="D135" s="167">
        <v>2020</v>
      </c>
      <c r="E135" s="167">
        <v>2021</v>
      </c>
    </row>
    <row r="136" spans="1:5" ht="12.75" customHeight="1" thickBot="1" x14ac:dyDescent="0.3">
      <c r="A136" s="166"/>
      <c r="B136" s="165" t="s">
        <v>6</v>
      </c>
      <c r="C136" s="165" t="s">
        <v>7</v>
      </c>
      <c r="D136" s="165" t="s">
        <v>7</v>
      </c>
      <c r="E136" s="165" t="s">
        <v>7</v>
      </c>
    </row>
    <row r="137" spans="1:5" ht="15.75" customHeight="1" thickBot="1" x14ac:dyDescent="0.3">
      <c r="A137" s="170" t="s">
        <v>9</v>
      </c>
      <c r="B137" s="236">
        <v>22</v>
      </c>
      <c r="C137" s="221">
        <v>30</v>
      </c>
      <c r="D137" s="221">
        <v>30</v>
      </c>
      <c r="E137" s="221">
        <v>37</v>
      </c>
    </row>
    <row r="138" spans="1:5" ht="15.75" customHeight="1" thickBot="1" x14ac:dyDescent="0.3">
      <c r="A138" s="170" t="s">
        <v>16</v>
      </c>
      <c r="B138" s="235">
        <v>10440</v>
      </c>
      <c r="C138" s="171">
        <v>11120</v>
      </c>
      <c r="D138" s="171">
        <v>11120</v>
      </c>
      <c r="E138" s="171">
        <v>11360</v>
      </c>
    </row>
    <row r="139" spans="1:5" ht="15.75" customHeight="1" thickBot="1" x14ac:dyDescent="0.3">
      <c r="A139" s="170" t="s">
        <v>26</v>
      </c>
      <c r="B139" s="171">
        <f>B138/B137</f>
        <v>474.54545454545456</v>
      </c>
      <c r="C139" s="171">
        <f>C138/C137</f>
        <v>370.66666666666669</v>
      </c>
      <c r="D139" s="171">
        <f>D138/D137</f>
        <v>370.66666666666669</v>
      </c>
      <c r="E139" s="171">
        <f>E138/E137</f>
        <v>307.02702702702703</v>
      </c>
    </row>
    <row r="140" spans="1:5" ht="15.75" customHeight="1" thickBot="1" x14ac:dyDescent="0.3">
      <c r="A140" s="170" t="s">
        <v>17</v>
      </c>
      <c r="B140" s="169"/>
      <c r="C140" s="168">
        <f t="shared" ref="C140:E141" si="4">C137/B137-1</f>
        <v>0.36363636363636354</v>
      </c>
      <c r="D140" s="168">
        <f t="shared" si="4"/>
        <v>0</v>
      </c>
      <c r="E140" s="168">
        <f t="shared" si="4"/>
        <v>0.23333333333333339</v>
      </c>
    </row>
    <row r="141" spans="1:5" ht="15.75" customHeight="1" thickBot="1" x14ac:dyDescent="0.3">
      <c r="A141" s="170" t="s">
        <v>18</v>
      </c>
      <c r="B141" s="169"/>
      <c r="C141" s="168">
        <f t="shared" si="4"/>
        <v>6.5134099616858343E-2</v>
      </c>
      <c r="D141" s="168">
        <f t="shared" si="4"/>
        <v>0</v>
      </c>
      <c r="E141" s="168">
        <f t="shared" si="4"/>
        <v>2.1582733812949728E-2</v>
      </c>
    </row>
    <row r="142" spans="1:5" ht="15.75" customHeight="1" thickBot="1" x14ac:dyDescent="0.3">
      <c r="A142" s="170" t="s">
        <v>19</v>
      </c>
      <c r="B142" s="169"/>
      <c r="C142" s="168">
        <f>C138/B138-1</f>
        <v>6.5134099616858343E-2</v>
      </c>
      <c r="D142" s="168">
        <f>D138/C138-1</f>
        <v>0</v>
      </c>
      <c r="E142" s="168">
        <f>E138/D138-1</f>
        <v>2.1582733812949728E-2</v>
      </c>
    </row>
    <row r="143" spans="1:5" ht="16.5" customHeight="1" thickBot="1" x14ac:dyDescent="0.3">
      <c r="A143" s="488" t="s">
        <v>225</v>
      </c>
      <c r="B143" s="489"/>
      <c r="C143" s="489"/>
      <c r="D143" s="489"/>
      <c r="E143" s="490"/>
    </row>
    <row r="144" spans="1:5" ht="12" customHeight="1" x14ac:dyDescent="0.25">
      <c r="A144" s="163"/>
      <c r="B144" s="167">
        <v>2018</v>
      </c>
      <c r="C144" s="167">
        <v>2019</v>
      </c>
      <c r="D144" s="167">
        <v>2020</v>
      </c>
      <c r="E144" s="167">
        <v>2021</v>
      </c>
    </row>
    <row r="145" spans="1:5" ht="11.25" customHeight="1" thickBot="1" x14ac:dyDescent="0.3">
      <c r="A145" s="166"/>
      <c r="B145" s="165" t="s">
        <v>6</v>
      </c>
      <c r="C145" s="165" t="s">
        <v>7</v>
      </c>
      <c r="D145" s="165" t="s">
        <v>7</v>
      </c>
      <c r="E145" s="165" t="s">
        <v>7</v>
      </c>
    </row>
    <row r="146" spans="1:5" x14ac:dyDescent="0.25">
      <c r="A146" s="196" t="s">
        <v>0</v>
      </c>
      <c r="B146" s="195">
        <v>7360</v>
      </c>
      <c r="C146" s="234">
        <v>7360</v>
      </c>
      <c r="D146" s="234">
        <v>7360</v>
      </c>
      <c r="E146" s="234">
        <v>7360</v>
      </c>
    </row>
    <row r="147" spans="1:5" ht="18" customHeight="1" x14ac:dyDescent="0.25">
      <c r="A147" s="194" t="s">
        <v>39</v>
      </c>
      <c r="B147" s="193">
        <v>1200</v>
      </c>
      <c r="C147" s="192">
        <v>1200</v>
      </c>
      <c r="D147" s="192">
        <v>1200</v>
      </c>
      <c r="E147" s="192">
        <v>1200</v>
      </c>
    </row>
    <row r="148" spans="1:5" ht="15.75" thickBot="1" x14ac:dyDescent="0.3">
      <c r="A148" s="191" t="s">
        <v>1</v>
      </c>
      <c r="B148" s="190">
        <v>1880</v>
      </c>
      <c r="C148" s="189">
        <v>2560</v>
      </c>
      <c r="D148" s="189">
        <v>2560</v>
      </c>
      <c r="E148" s="189">
        <v>2800</v>
      </c>
    </row>
    <row r="149" spans="1:5" ht="15.75" thickBot="1" x14ac:dyDescent="0.3">
      <c r="A149" s="1" t="s">
        <v>2</v>
      </c>
      <c r="B149" s="151">
        <v>0</v>
      </c>
      <c r="C149" s="146">
        <v>0</v>
      </c>
      <c r="D149" s="146">
        <v>0</v>
      </c>
      <c r="E149" s="146">
        <v>0</v>
      </c>
    </row>
    <row r="150" spans="1:5" ht="15.75" thickBot="1" x14ac:dyDescent="0.3">
      <c r="A150" s="1" t="s">
        <v>28</v>
      </c>
      <c r="B150" s="151">
        <v>0</v>
      </c>
      <c r="C150" s="146">
        <v>0</v>
      </c>
      <c r="D150" s="146">
        <v>0</v>
      </c>
      <c r="E150" s="146">
        <v>0</v>
      </c>
    </row>
    <row r="151" spans="1:5" ht="15.75" thickBot="1" x14ac:dyDescent="0.3">
      <c r="A151" s="1" t="s">
        <v>29</v>
      </c>
      <c r="B151" s="151">
        <v>0</v>
      </c>
      <c r="C151" s="146">
        <v>0</v>
      </c>
      <c r="D151" s="146">
        <v>0</v>
      </c>
      <c r="E151" s="146">
        <v>0</v>
      </c>
    </row>
    <row r="152" spans="1:5" ht="15.75" thickBot="1" x14ac:dyDescent="0.3">
      <c r="A152" s="1" t="s">
        <v>3</v>
      </c>
      <c r="B152" s="151">
        <v>0</v>
      </c>
      <c r="C152" s="146">
        <v>0</v>
      </c>
      <c r="D152" s="146">
        <v>0</v>
      </c>
      <c r="E152" s="146">
        <v>0</v>
      </c>
    </row>
    <row r="153" spans="1:5" ht="12.75" customHeight="1" thickBot="1" x14ac:dyDescent="0.3">
      <c r="A153" s="188" t="s">
        <v>116</v>
      </c>
      <c r="B153" s="151">
        <f>B152+B151+B150+B149+B148+B147+B146</f>
        <v>10440</v>
      </c>
      <c r="C153" s="151">
        <f>C152+C151+C150+C149+C148+C147+C146</f>
        <v>11120</v>
      </c>
      <c r="D153" s="151">
        <f>D152+D151+D150+D149+D148+D147+D146</f>
        <v>11120</v>
      </c>
      <c r="E153" s="151">
        <f>E152+E151+E150+E149+E148+E147+E146</f>
        <v>11360</v>
      </c>
    </row>
    <row r="154" spans="1:5" ht="12.75" customHeight="1" thickBot="1" x14ac:dyDescent="0.3">
      <c r="A154" s="149" t="s">
        <v>46</v>
      </c>
      <c r="B154" s="148">
        <f>IF(B153-B138=0,0,"Error")</f>
        <v>0</v>
      </c>
      <c r="C154" s="148">
        <f>IF(C153-C138=0,0,"Error")</f>
        <v>0</v>
      </c>
      <c r="D154" s="148">
        <f>IF(D153-D138=0,0,"Error")</f>
        <v>0</v>
      </c>
      <c r="E154" s="148">
        <f>IF(E153-E138=0,0,"Error")</f>
        <v>0</v>
      </c>
    </row>
    <row r="155" spans="1:5" ht="15.75" thickBot="1" x14ac:dyDescent="0.3">
      <c r="A155" s="228" t="s">
        <v>224</v>
      </c>
      <c r="B155" s="382" t="s">
        <v>298</v>
      </c>
      <c r="C155" s="383"/>
      <c r="D155" s="383"/>
      <c r="E155" s="482"/>
    </row>
    <row r="156" spans="1:5" ht="41.25" customHeight="1" thickBot="1" x14ac:dyDescent="0.3">
      <c r="A156" s="170" t="s">
        <v>10</v>
      </c>
      <c r="B156" s="382" t="s">
        <v>297</v>
      </c>
      <c r="C156" s="383"/>
      <c r="D156" s="383"/>
      <c r="E156" s="482"/>
    </row>
    <row r="157" spans="1:5" ht="12.75" customHeight="1" thickBot="1" x14ac:dyDescent="0.3">
      <c r="A157" s="170" t="s">
        <v>15</v>
      </c>
      <c r="B157" s="483" t="s">
        <v>296</v>
      </c>
      <c r="C157" s="484"/>
      <c r="D157" s="484"/>
      <c r="E157" s="485"/>
    </row>
    <row r="158" spans="1:5" ht="12" customHeight="1" x14ac:dyDescent="0.25">
      <c r="A158" s="486"/>
      <c r="B158" s="167">
        <v>2018</v>
      </c>
      <c r="C158" s="167">
        <v>2019</v>
      </c>
      <c r="D158" s="167">
        <v>2020</v>
      </c>
      <c r="E158" s="167">
        <v>2021</v>
      </c>
    </row>
    <row r="159" spans="1:5" ht="12.75" customHeight="1" thickBot="1" x14ac:dyDescent="0.3">
      <c r="A159" s="487"/>
      <c r="B159" s="165" t="s">
        <v>6</v>
      </c>
      <c r="C159" s="165" t="s">
        <v>7</v>
      </c>
      <c r="D159" s="165" t="s">
        <v>7</v>
      </c>
      <c r="E159" s="165" t="s">
        <v>7</v>
      </c>
    </row>
    <row r="160" spans="1:5" ht="15.75" thickBot="1" x14ac:dyDescent="0.3">
      <c r="A160" s="170" t="s">
        <v>9</v>
      </c>
      <c r="B160" s="171">
        <v>12</v>
      </c>
      <c r="C160" s="171">
        <v>12</v>
      </c>
      <c r="D160" s="171">
        <v>12</v>
      </c>
      <c r="E160" s="171">
        <v>12</v>
      </c>
    </row>
    <row r="161" spans="1:5" ht="15.75" thickBot="1" x14ac:dyDescent="0.3">
      <c r="A161" s="170" t="s">
        <v>16</v>
      </c>
      <c r="B161" s="171">
        <v>15900</v>
      </c>
      <c r="C161" s="171">
        <v>15900</v>
      </c>
      <c r="D161" s="171">
        <v>15900</v>
      </c>
      <c r="E161" s="171">
        <v>15900</v>
      </c>
    </row>
    <row r="162" spans="1:5" ht="15.75" thickBot="1" x14ac:dyDescent="0.3">
      <c r="A162" s="170" t="s">
        <v>26</v>
      </c>
      <c r="B162" s="171">
        <f>B161/B160</f>
        <v>1325</v>
      </c>
      <c r="C162" s="171">
        <f>C161/C160</f>
        <v>1325</v>
      </c>
      <c r="D162" s="171">
        <f>D161/D160</f>
        <v>1325</v>
      </c>
      <c r="E162" s="171">
        <f>E161/E160</f>
        <v>1325</v>
      </c>
    </row>
    <row r="163" spans="1:5" ht="15.75" thickBot="1" x14ac:dyDescent="0.3">
      <c r="A163" s="170" t="s">
        <v>17</v>
      </c>
      <c r="B163" s="169"/>
      <c r="C163" s="168">
        <f t="shared" ref="C163:E165" si="5">C160/B160-1</f>
        <v>0</v>
      </c>
      <c r="D163" s="168">
        <f t="shared" si="5"/>
        <v>0</v>
      </c>
      <c r="E163" s="168">
        <f t="shared" si="5"/>
        <v>0</v>
      </c>
    </row>
    <row r="164" spans="1:5" ht="15.75" thickBot="1" x14ac:dyDescent="0.3">
      <c r="A164" s="170" t="s">
        <v>18</v>
      </c>
      <c r="B164" s="169"/>
      <c r="C164" s="168">
        <f t="shared" si="5"/>
        <v>0</v>
      </c>
      <c r="D164" s="168">
        <f t="shared" si="5"/>
        <v>0</v>
      </c>
      <c r="E164" s="168">
        <f t="shared" si="5"/>
        <v>0</v>
      </c>
    </row>
    <row r="165" spans="1:5" ht="15.75" thickBot="1" x14ac:dyDescent="0.3">
      <c r="A165" s="170" t="s">
        <v>19</v>
      </c>
      <c r="B165" s="169"/>
      <c r="C165" s="168">
        <f t="shared" si="5"/>
        <v>0</v>
      </c>
      <c r="D165" s="168">
        <f t="shared" si="5"/>
        <v>0</v>
      </c>
      <c r="E165" s="168">
        <f t="shared" si="5"/>
        <v>0</v>
      </c>
    </row>
    <row r="166" spans="1:5" ht="15.75" thickBot="1" x14ac:dyDescent="0.3">
      <c r="A166" s="488" t="s">
        <v>220</v>
      </c>
      <c r="B166" s="489"/>
      <c r="C166" s="489"/>
      <c r="D166" s="489"/>
      <c r="E166" s="490"/>
    </row>
    <row r="167" spans="1:5" ht="12.75" customHeight="1" x14ac:dyDescent="0.25">
      <c r="A167" s="163"/>
      <c r="B167" s="167">
        <v>2018</v>
      </c>
      <c r="C167" s="167">
        <v>2019</v>
      </c>
      <c r="D167" s="167">
        <v>2020</v>
      </c>
      <c r="E167" s="167">
        <v>2021</v>
      </c>
    </row>
    <row r="168" spans="1:5" ht="12.75" customHeight="1" thickBot="1" x14ac:dyDescent="0.3">
      <c r="A168" s="166"/>
      <c r="B168" s="165" t="s">
        <v>6</v>
      </c>
      <c r="C168" s="165" t="s">
        <v>7</v>
      </c>
      <c r="D168" s="165" t="s">
        <v>7</v>
      </c>
      <c r="E168" s="165" t="s">
        <v>7</v>
      </c>
    </row>
    <row r="169" spans="1:5" ht="15.75" customHeight="1" thickBot="1" x14ac:dyDescent="0.3">
      <c r="A169" s="1" t="s">
        <v>0</v>
      </c>
      <c r="B169" s="151">
        <v>12000</v>
      </c>
      <c r="C169" s="146">
        <v>12000</v>
      </c>
      <c r="D169" s="146">
        <v>12000</v>
      </c>
      <c r="E169" s="146">
        <v>12000</v>
      </c>
    </row>
    <row r="170" spans="1:5" ht="18" customHeight="1" thickBot="1" x14ac:dyDescent="0.3">
      <c r="A170" s="1" t="s">
        <v>39</v>
      </c>
      <c r="B170" s="151">
        <v>2000</v>
      </c>
      <c r="C170" s="146">
        <v>2000</v>
      </c>
      <c r="D170" s="146">
        <v>2000</v>
      </c>
      <c r="E170" s="146">
        <v>2000</v>
      </c>
    </row>
    <row r="171" spans="1:5" ht="15.75" customHeight="1" thickBot="1" x14ac:dyDescent="0.3">
      <c r="A171" s="1" t="s">
        <v>1</v>
      </c>
      <c r="B171" s="151">
        <v>1900</v>
      </c>
      <c r="C171" s="146">
        <v>1900</v>
      </c>
      <c r="D171" s="146">
        <v>1900</v>
      </c>
      <c r="E171" s="146">
        <v>1900</v>
      </c>
    </row>
    <row r="172" spans="1:5" ht="15.75" customHeight="1" thickBot="1" x14ac:dyDescent="0.3">
      <c r="A172" s="1" t="s">
        <v>2</v>
      </c>
      <c r="B172" s="151">
        <v>0</v>
      </c>
      <c r="C172" s="146">
        <v>0</v>
      </c>
      <c r="D172" s="146">
        <v>0</v>
      </c>
      <c r="E172" s="146">
        <v>0</v>
      </c>
    </row>
    <row r="173" spans="1:5" ht="15.75" customHeight="1" thickBot="1" x14ac:dyDescent="0.3">
      <c r="A173" s="1" t="s">
        <v>28</v>
      </c>
      <c r="B173" s="151">
        <v>0</v>
      </c>
      <c r="C173" s="146">
        <v>0</v>
      </c>
      <c r="D173" s="146">
        <v>0</v>
      </c>
      <c r="E173" s="146">
        <v>0</v>
      </c>
    </row>
    <row r="174" spans="1:5" ht="15.75" customHeight="1" thickBot="1" x14ac:dyDescent="0.3">
      <c r="A174" s="1" t="s">
        <v>29</v>
      </c>
      <c r="B174" s="151">
        <v>0</v>
      </c>
      <c r="C174" s="146">
        <v>0</v>
      </c>
      <c r="D174" s="146">
        <v>0</v>
      </c>
      <c r="E174" s="146">
        <v>0</v>
      </c>
    </row>
    <row r="175" spans="1:5" ht="18" customHeight="1" thickBot="1" x14ac:dyDescent="0.3">
      <c r="A175" s="1" t="s">
        <v>3</v>
      </c>
      <c r="B175" s="151">
        <v>0</v>
      </c>
      <c r="C175" s="146">
        <v>0</v>
      </c>
      <c r="D175" s="146">
        <v>0</v>
      </c>
      <c r="E175" s="146">
        <v>0</v>
      </c>
    </row>
    <row r="176" spans="1:5" ht="12.75" customHeight="1" thickBot="1" x14ac:dyDescent="0.3">
      <c r="A176" s="188" t="s">
        <v>116</v>
      </c>
      <c r="B176" s="151">
        <f>B175+B174+B173+B172+B171+B170+B169</f>
        <v>15900</v>
      </c>
      <c r="C176" s="151">
        <f>C175+C174+C173+C172+C171+C170+C169</f>
        <v>15900</v>
      </c>
      <c r="D176" s="151">
        <f>D175+D174+D173+D172+D171+D170+D169</f>
        <v>15900</v>
      </c>
      <c r="E176" s="151">
        <f>E175+E174+E173+E172+E171+E170+E169</f>
        <v>15900</v>
      </c>
    </row>
    <row r="177" spans="1:8" ht="12.75" customHeight="1" thickBot="1" x14ac:dyDescent="0.3">
      <c r="A177" s="149" t="s">
        <v>46</v>
      </c>
      <c r="B177" s="148">
        <f>IF(B176-B161=0,0,"Error")</f>
        <v>0</v>
      </c>
      <c r="C177" s="148">
        <f>IF(C176-C161=0,0,"Error")</f>
        <v>0</v>
      </c>
      <c r="D177" s="148">
        <f>IF(D176-D161=0,0,"Error")</f>
        <v>0</v>
      </c>
      <c r="E177" s="148">
        <f>IF(E176-E161=0,0,"Error")</f>
        <v>0</v>
      </c>
    </row>
    <row r="178" spans="1:8" ht="37.5" customHeight="1" thickBot="1" x14ac:dyDescent="0.3">
      <c r="A178" s="201" t="s">
        <v>68</v>
      </c>
      <c r="B178" s="476" t="s">
        <v>295</v>
      </c>
      <c r="C178" s="477"/>
      <c r="D178" s="477"/>
      <c r="E178" s="478"/>
      <c r="G178" s="233"/>
      <c r="H178" s="232"/>
    </row>
    <row r="179" spans="1:8" ht="17.25" customHeight="1" thickBot="1" x14ac:dyDescent="0.3">
      <c r="A179" s="494" t="s">
        <v>86</v>
      </c>
      <c r="B179" s="495"/>
      <c r="C179" s="495"/>
      <c r="D179" s="495"/>
      <c r="E179" s="496"/>
    </row>
    <row r="180" spans="1:8" ht="27.75" customHeight="1" thickBot="1" x14ac:dyDescent="0.3">
      <c r="A180" s="166" t="s">
        <v>294</v>
      </c>
      <c r="B180" s="208" t="s">
        <v>35</v>
      </c>
      <c r="C180" s="208" t="s">
        <v>31</v>
      </c>
      <c r="D180" s="208" t="s">
        <v>31</v>
      </c>
      <c r="E180" s="208" t="s">
        <v>31</v>
      </c>
    </row>
    <row r="181" spans="1:8" ht="18" customHeight="1" thickBot="1" x14ac:dyDescent="0.3">
      <c r="A181" s="170" t="s">
        <v>36</v>
      </c>
      <c r="B181" s="208" t="s">
        <v>35</v>
      </c>
      <c r="C181" s="208" t="s">
        <v>31</v>
      </c>
      <c r="D181" s="208" t="s">
        <v>31</v>
      </c>
      <c r="E181" s="208" t="s">
        <v>31</v>
      </c>
    </row>
    <row r="182" spans="1:8" ht="22.5" customHeight="1" thickBot="1" x14ac:dyDescent="0.3">
      <c r="A182" s="170" t="s">
        <v>37</v>
      </c>
      <c r="B182" s="208" t="s">
        <v>35</v>
      </c>
      <c r="C182" s="208" t="s">
        <v>31</v>
      </c>
      <c r="D182" s="208" t="s">
        <v>31</v>
      </c>
      <c r="E182" s="208" t="s">
        <v>31</v>
      </c>
    </row>
    <row r="183" spans="1:8" ht="12.75" customHeight="1" thickBot="1" x14ac:dyDescent="0.3">
      <c r="A183" s="520" t="s">
        <v>54</v>
      </c>
      <c r="B183" s="521"/>
      <c r="C183" s="521"/>
      <c r="D183" s="521"/>
      <c r="E183" s="522"/>
    </row>
    <row r="184" spans="1:8" ht="36.75" customHeight="1" thickBot="1" x14ac:dyDescent="0.3">
      <c r="A184" s="228" t="s">
        <v>32</v>
      </c>
      <c r="B184" s="382" t="s">
        <v>293</v>
      </c>
      <c r="C184" s="383"/>
      <c r="D184" s="383"/>
      <c r="E184" s="482"/>
    </row>
    <row r="185" spans="1:8" ht="26.25" customHeight="1" thickBot="1" x14ac:dyDescent="0.3">
      <c r="A185" s="170" t="s">
        <v>10</v>
      </c>
      <c r="B185" s="505" t="s">
        <v>293</v>
      </c>
      <c r="C185" s="506"/>
      <c r="D185" s="506"/>
      <c r="E185" s="507"/>
    </row>
    <row r="186" spans="1:8" ht="15" customHeight="1" thickBot="1" x14ac:dyDescent="0.3">
      <c r="A186" s="170" t="s">
        <v>15</v>
      </c>
      <c r="B186" s="483" t="s">
        <v>221</v>
      </c>
      <c r="C186" s="484"/>
      <c r="D186" s="484"/>
      <c r="E186" s="485"/>
    </row>
    <row r="187" spans="1:8" ht="12.75" customHeight="1" x14ac:dyDescent="0.25">
      <c r="A187" s="486"/>
      <c r="B187" s="167">
        <v>2018</v>
      </c>
      <c r="C187" s="167">
        <v>2019</v>
      </c>
      <c r="D187" s="167">
        <v>2020</v>
      </c>
      <c r="E187" s="167">
        <v>2021</v>
      </c>
    </row>
    <row r="188" spans="1:8" ht="13.5" customHeight="1" thickBot="1" x14ac:dyDescent="0.3">
      <c r="A188" s="487"/>
      <c r="B188" s="165" t="s">
        <v>6</v>
      </c>
      <c r="C188" s="165" t="s">
        <v>7</v>
      </c>
      <c r="D188" s="165" t="s">
        <v>7</v>
      </c>
      <c r="E188" s="165" t="s">
        <v>7</v>
      </c>
    </row>
    <row r="189" spans="1:8" ht="15.75" customHeight="1" thickBot="1" x14ac:dyDescent="0.3">
      <c r="A189" s="170" t="s">
        <v>9</v>
      </c>
      <c r="B189" s="171">
        <v>13</v>
      </c>
      <c r="C189" s="171">
        <v>20</v>
      </c>
      <c r="D189" s="171">
        <v>20</v>
      </c>
      <c r="E189" s="171">
        <v>20</v>
      </c>
    </row>
    <row r="190" spans="1:8" ht="15.75" customHeight="1" thickBot="1" x14ac:dyDescent="0.3">
      <c r="A190" s="170" t="s">
        <v>16</v>
      </c>
      <c r="B190" s="171">
        <v>10800</v>
      </c>
      <c r="C190" s="171">
        <v>12200</v>
      </c>
      <c r="D190" s="171">
        <v>11665</v>
      </c>
      <c r="E190" s="171">
        <v>12135</v>
      </c>
    </row>
    <row r="191" spans="1:8" ht="15.75" customHeight="1" thickBot="1" x14ac:dyDescent="0.3">
      <c r="A191" s="170" t="s">
        <v>26</v>
      </c>
      <c r="B191" s="171">
        <f>B190/B189</f>
        <v>830.76923076923072</v>
      </c>
      <c r="C191" s="171">
        <f>C190/C189</f>
        <v>610</v>
      </c>
      <c r="D191" s="171">
        <f>D190/D189</f>
        <v>583.25</v>
      </c>
      <c r="E191" s="171">
        <f>E190/E189</f>
        <v>606.75</v>
      </c>
    </row>
    <row r="192" spans="1:8" ht="15.75" customHeight="1" thickBot="1" x14ac:dyDescent="0.3">
      <c r="A192" s="170" t="s">
        <v>17</v>
      </c>
      <c r="B192" s="169"/>
      <c r="C192" s="168">
        <f t="shared" ref="C192:E194" si="6">C189/B189-1</f>
        <v>0.53846153846153855</v>
      </c>
      <c r="D192" s="168">
        <f t="shared" si="6"/>
        <v>0</v>
      </c>
      <c r="E192" s="168">
        <f t="shared" si="6"/>
        <v>0</v>
      </c>
    </row>
    <row r="193" spans="1:5" ht="15.75" customHeight="1" thickBot="1" x14ac:dyDescent="0.3">
      <c r="A193" s="170" t="s">
        <v>18</v>
      </c>
      <c r="B193" s="169"/>
      <c r="C193" s="168">
        <f t="shared" si="6"/>
        <v>0.12962962962962954</v>
      </c>
      <c r="D193" s="168">
        <f t="shared" si="6"/>
        <v>-4.3852459016393452E-2</v>
      </c>
      <c r="E193" s="168">
        <f t="shared" si="6"/>
        <v>4.02914702100301E-2</v>
      </c>
    </row>
    <row r="194" spans="1:5" ht="15.75" customHeight="1" thickBot="1" x14ac:dyDescent="0.3">
      <c r="A194" s="170" t="s">
        <v>19</v>
      </c>
      <c r="B194" s="169"/>
      <c r="C194" s="168">
        <f t="shared" si="6"/>
        <v>-0.26574074074074072</v>
      </c>
      <c r="D194" s="168">
        <f t="shared" si="6"/>
        <v>-4.3852459016393452E-2</v>
      </c>
      <c r="E194" s="168">
        <f t="shared" si="6"/>
        <v>4.02914702100301E-2</v>
      </c>
    </row>
    <row r="195" spans="1:5" ht="15" customHeight="1" thickBot="1" x14ac:dyDescent="0.3">
      <c r="A195" s="488" t="s">
        <v>207</v>
      </c>
      <c r="B195" s="489"/>
      <c r="C195" s="489"/>
      <c r="D195" s="489"/>
      <c r="E195" s="490"/>
    </row>
    <row r="196" spans="1:5" ht="15.75" customHeight="1" x14ac:dyDescent="0.25">
      <c r="A196" s="486"/>
      <c r="B196" s="167">
        <v>2018</v>
      </c>
      <c r="C196" s="167">
        <v>2019</v>
      </c>
      <c r="D196" s="167">
        <v>2020</v>
      </c>
      <c r="E196" s="167">
        <v>2021</v>
      </c>
    </row>
    <row r="197" spans="1:5" ht="15.75" customHeight="1" thickBot="1" x14ac:dyDescent="0.3">
      <c r="A197" s="487"/>
      <c r="B197" s="165" t="s">
        <v>6</v>
      </c>
      <c r="C197" s="165" t="s">
        <v>7</v>
      </c>
      <c r="D197" s="165" t="s">
        <v>7</v>
      </c>
      <c r="E197" s="165" t="s">
        <v>7</v>
      </c>
    </row>
    <row r="198" spans="1:5" ht="15.75" customHeight="1" thickBot="1" x14ac:dyDescent="0.3">
      <c r="A198" s="1" t="s">
        <v>0</v>
      </c>
      <c r="B198" s="197">
        <v>7000</v>
      </c>
      <c r="C198" s="197">
        <v>7000</v>
      </c>
      <c r="D198" s="197">
        <v>7000</v>
      </c>
      <c r="E198" s="197">
        <v>7000</v>
      </c>
    </row>
    <row r="199" spans="1:5" ht="18" customHeight="1" thickBot="1" x14ac:dyDescent="0.3">
      <c r="A199" s="1" t="s">
        <v>39</v>
      </c>
      <c r="B199" s="151">
        <v>1200</v>
      </c>
      <c r="C199" s="146">
        <v>1200</v>
      </c>
      <c r="D199" s="146">
        <v>1200</v>
      </c>
      <c r="E199" s="146">
        <v>1200</v>
      </c>
    </row>
    <row r="200" spans="1:5" ht="15.75" customHeight="1" thickBot="1" x14ac:dyDescent="0.3">
      <c r="A200" s="1" t="s">
        <v>1</v>
      </c>
      <c r="B200" s="151">
        <v>2600</v>
      </c>
      <c r="C200" s="146">
        <v>4000</v>
      </c>
      <c r="D200" s="146">
        <v>3465</v>
      </c>
      <c r="E200" s="146">
        <v>3935</v>
      </c>
    </row>
    <row r="201" spans="1:5" ht="15.75" customHeight="1" thickBot="1" x14ac:dyDescent="0.3">
      <c r="A201" s="1" t="s">
        <v>2</v>
      </c>
      <c r="B201" s="151">
        <v>0</v>
      </c>
      <c r="C201" s="146">
        <v>0</v>
      </c>
      <c r="D201" s="146">
        <v>0</v>
      </c>
      <c r="E201" s="146">
        <v>0</v>
      </c>
    </row>
    <row r="202" spans="1:5" ht="15.75" customHeight="1" thickBot="1" x14ac:dyDescent="0.3">
      <c r="A202" s="1" t="s">
        <v>28</v>
      </c>
      <c r="B202" s="151">
        <v>0</v>
      </c>
      <c r="C202" s="146">
        <v>0</v>
      </c>
      <c r="D202" s="146">
        <v>0</v>
      </c>
      <c r="E202" s="146">
        <v>0</v>
      </c>
    </row>
    <row r="203" spans="1:5" ht="15.75" customHeight="1" thickBot="1" x14ac:dyDescent="0.3">
      <c r="A203" s="1" t="s">
        <v>29</v>
      </c>
      <c r="B203" s="151">
        <v>0</v>
      </c>
      <c r="C203" s="146">
        <v>0</v>
      </c>
      <c r="D203" s="146">
        <v>0</v>
      </c>
      <c r="E203" s="146">
        <v>0</v>
      </c>
    </row>
    <row r="204" spans="1:5" ht="17.25" customHeight="1" thickBot="1" x14ac:dyDescent="0.3">
      <c r="A204" s="1" t="s">
        <v>3</v>
      </c>
      <c r="B204" s="151">
        <v>0</v>
      </c>
      <c r="C204" s="146">
        <v>0</v>
      </c>
      <c r="D204" s="146">
        <v>0</v>
      </c>
      <c r="E204" s="146">
        <v>0</v>
      </c>
    </row>
    <row r="205" spans="1:5" ht="15.75" customHeight="1" x14ac:dyDescent="0.25">
      <c r="A205" s="231" t="s">
        <v>44</v>
      </c>
      <c r="B205" s="195">
        <f>B204+B203+B202+B201+B200+B199+B198</f>
        <v>10800</v>
      </c>
      <c r="C205" s="195">
        <f>C204+C203+C202+C201+C200+C199+C198</f>
        <v>12200</v>
      </c>
      <c r="D205" s="195">
        <f>D204+D203+D202+D201+D200+D199+D198</f>
        <v>11665</v>
      </c>
      <c r="E205" s="195">
        <f>E204+E203+E202+E201+E200+E199+E198</f>
        <v>12135</v>
      </c>
    </row>
    <row r="206" spans="1:5" ht="15.75" customHeight="1" thickBot="1" x14ac:dyDescent="0.3">
      <c r="A206" s="230" t="s">
        <v>46</v>
      </c>
      <c r="B206" s="229">
        <f>IF(B205-B190=0,0,"Error")</f>
        <v>0</v>
      </c>
      <c r="C206" s="229">
        <f>IF(C205-C190=0,0,"Error")</f>
        <v>0</v>
      </c>
      <c r="D206" s="229">
        <f>IF(D205-D190=0,0,"Error")</f>
        <v>0</v>
      </c>
      <c r="E206" s="229">
        <f>IF(E205-E190=0,0,"Error")</f>
        <v>0</v>
      </c>
    </row>
    <row r="207" spans="1:5" ht="21.75" customHeight="1" thickBot="1" x14ac:dyDescent="0.3">
      <c r="A207" s="228" t="s">
        <v>228</v>
      </c>
      <c r="B207" s="382" t="s">
        <v>292</v>
      </c>
      <c r="C207" s="383"/>
      <c r="D207" s="383"/>
      <c r="E207" s="482"/>
    </row>
    <row r="208" spans="1:5" ht="21.75" customHeight="1" thickBot="1" x14ac:dyDescent="0.3">
      <c r="A208" s="170" t="s">
        <v>10</v>
      </c>
      <c r="B208" s="382" t="s">
        <v>292</v>
      </c>
      <c r="C208" s="383"/>
      <c r="D208" s="383"/>
      <c r="E208" s="482"/>
    </row>
    <row r="209" spans="1:5" ht="15.75" customHeight="1" thickBot="1" x14ac:dyDescent="0.3">
      <c r="A209" s="170" t="s">
        <v>15</v>
      </c>
      <c r="B209" s="483" t="s">
        <v>291</v>
      </c>
      <c r="C209" s="484"/>
      <c r="D209" s="484"/>
      <c r="E209" s="485"/>
    </row>
    <row r="210" spans="1:5" ht="13.5" customHeight="1" x14ac:dyDescent="0.25">
      <c r="A210" s="486"/>
      <c r="B210" s="167">
        <v>2018</v>
      </c>
      <c r="C210" s="167">
        <v>2019</v>
      </c>
      <c r="D210" s="167">
        <v>2020</v>
      </c>
      <c r="E210" s="167">
        <v>2021</v>
      </c>
    </row>
    <row r="211" spans="1:5" ht="13.5" customHeight="1" thickBot="1" x14ac:dyDescent="0.3">
      <c r="A211" s="487"/>
      <c r="B211" s="165" t="s">
        <v>6</v>
      </c>
      <c r="C211" s="165" t="s">
        <v>7</v>
      </c>
      <c r="D211" s="165" t="s">
        <v>7</v>
      </c>
      <c r="E211" s="165" t="s">
        <v>7</v>
      </c>
    </row>
    <row r="212" spans="1:5" ht="15.75" customHeight="1" thickBot="1" x14ac:dyDescent="0.3">
      <c r="A212" s="170" t="s">
        <v>9</v>
      </c>
      <c r="B212" s="171">
        <v>4</v>
      </c>
      <c r="C212" s="171">
        <v>4</v>
      </c>
      <c r="D212" s="171">
        <v>4</v>
      </c>
      <c r="E212" s="171">
        <v>4</v>
      </c>
    </row>
    <row r="213" spans="1:5" ht="15.75" customHeight="1" thickBot="1" x14ac:dyDescent="0.3">
      <c r="A213" s="170" t="s">
        <v>16</v>
      </c>
      <c r="B213" s="171">
        <v>11760</v>
      </c>
      <c r="C213" s="221">
        <v>11760</v>
      </c>
      <c r="D213" s="221">
        <v>11760</v>
      </c>
      <c r="E213" s="221">
        <v>11760</v>
      </c>
    </row>
    <row r="214" spans="1:5" ht="15.75" customHeight="1" thickBot="1" x14ac:dyDescent="0.3">
      <c r="A214" s="170" t="s">
        <v>26</v>
      </c>
      <c r="B214" s="171">
        <f>B213/B212</f>
        <v>2940</v>
      </c>
      <c r="C214" s="171">
        <f>C213/C212</f>
        <v>2940</v>
      </c>
      <c r="D214" s="171">
        <f>D213/D212</f>
        <v>2940</v>
      </c>
      <c r="E214" s="171">
        <f>E213/E212</f>
        <v>2940</v>
      </c>
    </row>
    <row r="215" spans="1:5" ht="15.75" customHeight="1" thickBot="1" x14ac:dyDescent="0.3">
      <c r="A215" s="170" t="s">
        <v>17</v>
      </c>
      <c r="B215" s="169"/>
      <c r="C215" s="168">
        <f t="shared" ref="C215:E217" si="7">C212/B212-1</f>
        <v>0</v>
      </c>
      <c r="D215" s="168">
        <f t="shared" si="7"/>
        <v>0</v>
      </c>
      <c r="E215" s="168">
        <f t="shared" si="7"/>
        <v>0</v>
      </c>
    </row>
    <row r="216" spans="1:5" ht="15.75" customHeight="1" thickBot="1" x14ac:dyDescent="0.3">
      <c r="A216" s="170" t="s">
        <v>18</v>
      </c>
      <c r="B216" s="169"/>
      <c r="C216" s="168">
        <f t="shared" si="7"/>
        <v>0</v>
      </c>
      <c r="D216" s="168">
        <f t="shared" si="7"/>
        <v>0</v>
      </c>
      <c r="E216" s="168">
        <f t="shared" si="7"/>
        <v>0</v>
      </c>
    </row>
    <row r="217" spans="1:5" ht="15.75" customHeight="1" thickBot="1" x14ac:dyDescent="0.3">
      <c r="A217" s="170" t="s">
        <v>19</v>
      </c>
      <c r="B217" s="169"/>
      <c r="C217" s="168">
        <f t="shared" si="7"/>
        <v>0</v>
      </c>
      <c r="D217" s="168">
        <f t="shared" si="7"/>
        <v>0</v>
      </c>
      <c r="E217" s="168">
        <f t="shared" si="7"/>
        <v>0</v>
      </c>
    </row>
    <row r="218" spans="1:5" ht="15.75" customHeight="1" thickBot="1" x14ac:dyDescent="0.3">
      <c r="A218" s="488" t="s">
        <v>225</v>
      </c>
      <c r="B218" s="489"/>
      <c r="C218" s="489"/>
      <c r="D218" s="489"/>
      <c r="E218" s="490"/>
    </row>
    <row r="219" spans="1:5" ht="12.75" customHeight="1" x14ac:dyDescent="0.25">
      <c r="A219" s="486"/>
      <c r="B219" s="167">
        <v>2018</v>
      </c>
      <c r="C219" s="167">
        <v>2019</v>
      </c>
      <c r="D219" s="167">
        <v>2020</v>
      </c>
      <c r="E219" s="167">
        <v>2021</v>
      </c>
    </row>
    <row r="220" spans="1:5" ht="12.75" customHeight="1" thickBot="1" x14ac:dyDescent="0.3">
      <c r="A220" s="487"/>
      <c r="B220" s="165" t="s">
        <v>6</v>
      </c>
      <c r="C220" s="165" t="s">
        <v>7</v>
      </c>
      <c r="D220" s="165" t="s">
        <v>7</v>
      </c>
      <c r="E220" s="165" t="s">
        <v>7</v>
      </c>
    </row>
    <row r="221" spans="1:5" ht="16.5" customHeight="1" thickBot="1" x14ac:dyDescent="0.3">
      <c r="A221" s="1" t="s">
        <v>0</v>
      </c>
      <c r="B221" s="197">
        <v>7000</v>
      </c>
      <c r="C221" s="197">
        <v>7000</v>
      </c>
      <c r="D221" s="197">
        <v>7000</v>
      </c>
      <c r="E221" s="197">
        <v>7000</v>
      </c>
    </row>
    <row r="222" spans="1:5" ht="17.25" customHeight="1" thickBot="1" x14ac:dyDescent="0.3">
      <c r="A222" s="1" t="s">
        <v>39</v>
      </c>
      <c r="B222" s="151">
        <v>1200</v>
      </c>
      <c r="C222" s="151">
        <v>1200</v>
      </c>
      <c r="D222" s="151">
        <v>1200</v>
      </c>
      <c r="E222" s="151">
        <v>1200</v>
      </c>
    </row>
    <row r="223" spans="1:5" ht="15.75" customHeight="1" thickBot="1" x14ac:dyDescent="0.3">
      <c r="A223" s="1" t="s">
        <v>1</v>
      </c>
      <c r="B223" s="151">
        <v>3560</v>
      </c>
      <c r="C223" s="146">
        <v>3560</v>
      </c>
      <c r="D223" s="146">
        <v>3560</v>
      </c>
      <c r="E223" s="146">
        <v>3560</v>
      </c>
    </row>
    <row r="224" spans="1:5" ht="15.75" customHeight="1" thickBot="1" x14ac:dyDescent="0.3">
      <c r="A224" s="1" t="s">
        <v>2</v>
      </c>
      <c r="B224" s="151">
        <v>0</v>
      </c>
      <c r="C224" s="146">
        <v>0</v>
      </c>
      <c r="D224" s="146">
        <v>0</v>
      </c>
      <c r="E224" s="146">
        <v>0</v>
      </c>
    </row>
    <row r="225" spans="1:9" ht="15.75" customHeight="1" thickBot="1" x14ac:dyDescent="0.3">
      <c r="A225" s="1" t="s">
        <v>28</v>
      </c>
      <c r="B225" s="151">
        <v>0</v>
      </c>
      <c r="C225" s="146">
        <v>0</v>
      </c>
      <c r="D225" s="146">
        <v>0</v>
      </c>
      <c r="E225" s="146">
        <v>0</v>
      </c>
    </row>
    <row r="226" spans="1:9" ht="15.75" customHeight="1" thickBot="1" x14ac:dyDescent="0.3">
      <c r="A226" s="1" t="s">
        <v>29</v>
      </c>
      <c r="B226" s="151">
        <v>0</v>
      </c>
      <c r="C226" s="146">
        <v>0</v>
      </c>
      <c r="D226" s="146">
        <v>0</v>
      </c>
      <c r="E226" s="146">
        <v>0</v>
      </c>
    </row>
    <row r="227" spans="1:9" ht="18" customHeight="1" thickBot="1" x14ac:dyDescent="0.3">
      <c r="A227" s="1" t="s">
        <v>3</v>
      </c>
      <c r="B227" s="151">
        <v>0</v>
      </c>
      <c r="C227" s="146">
        <v>0</v>
      </c>
      <c r="D227" s="146">
        <v>0</v>
      </c>
      <c r="E227" s="146">
        <v>0</v>
      </c>
    </row>
    <row r="228" spans="1:9" ht="15.75" customHeight="1" thickBot="1" x14ac:dyDescent="0.3">
      <c r="A228" s="188" t="s">
        <v>44</v>
      </c>
      <c r="B228" s="151">
        <f>B227+B226+B225+B224+B223+B222+B221</f>
        <v>11760</v>
      </c>
      <c r="C228" s="151">
        <f>C221+C227+C226+C225+C224+C223+C222</f>
        <v>11760</v>
      </c>
      <c r="D228" s="151">
        <f>D221+D227+D226+D225+D224+D223+D222</f>
        <v>11760</v>
      </c>
      <c r="E228" s="151">
        <f>E221+E227+E226+E225+E224+E223+E222</f>
        <v>11760</v>
      </c>
    </row>
    <row r="229" spans="1:9" ht="15.75" customHeight="1" thickBot="1" x14ac:dyDescent="0.3">
      <c r="A229" s="149" t="s">
        <v>46</v>
      </c>
      <c r="B229" s="148">
        <f>IF(B228-B213=0,0,"Error")</f>
        <v>0</v>
      </c>
      <c r="C229" s="148">
        <f>IF(C228-C213=0,0,"Error")</f>
        <v>0</v>
      </c>
      <c r="D229" s="148">
        <f>IF(D228-D213=0,0,"Error")</f>
        <v>0</v>
      </c>
      <c r="E229" s="148">
        <f>IF(E228-E213=0,0,"Error")</f>
        <v>0</v>
      </c>
    </row>
    <row r="230" spans="1:9" ht="38.25" customHeight="1" thickBot="1" x14ac:dyDescent="0.3">
      <c r="A230" s="201" t="s">
        <v>290</v>
      </c>
      <c r="B230" s="476" t="s">
        <v>289</v>
      </c>
      <c r="C230" s="477"/>
      <c r="D230" s="477"/>
      <c r="E230" s="478"/>
    </row>
    <row r="231" spans="1:9" ht="15.75" customHeight="1" thickBot="1" x14ac:dyDescent="0.3">
      <c r="A231" s="494" t="s">
        <v>288</v>
      </c>
      <c r="B231" s="495"/>
      <c r="C231" s="495"/>
      <c r="D231" s="495"/>
      <c r="E231" s="496"/>
    </row>
    <row r="232" spans="1:9" ht="31.5" customHeight="1" thickBot="1" x14ac:dyDescent="0.3">
      <c r="A232" s="166" t="s">
        <v>287</v>
      </c>
      <c r="B232" s="208" t="s">
        <v>35</v>
      </c>
      <c r="C232" s="208" t="s">
        <v>31</v>
      </c>
      <c r="D232" s="208" t="s">
        <v>31</v>
      </c>
      <c r="E232" s="208" t="s">
        <v>31</v>
      </c>
    </row>
    <row r="233" spans="1:9" ht="37.5" customHeight="1" thickBot="1" x14ac:dyDescent="0.3">
      <c r="A233" s="170" t="s">
        <v>286</v>
      </c>
      <c r="B233" s="208" t="s">
        <v>35</v>
      </c>
      <c r="C233" s="208" t="s">
        <v>31</v>
      </c>
      <c r="D233" s="208" t="s">
        <v>31</v>
      </c>
      <c r="E233" s="208" t="s">
        <v>31</v>
      </c>
    </row>
    <row r="234" spans="1:9" ht="38.25" customHeight="1" thickBot="1" x14ac:dyDescent="0.3">
      <c r="A234" s="170" t="s">
        <v>285</v>
      </c>
      <c r="B234" s="208" t="s">
        <v>35</v>
      </c>
      <c r="C234" s="208" t="s">
        <v>31</v>
      </c>
      <c r="D234" s="208" t="s">
        <v>31</v>
      </c>
      <c r="E234" s="208" t="s">
        <v>31</v>
      </c>
    </row>
    <row r="235" spans="1:9" ht="15.75" customHeight="1" thickBot="1" x14ac:dyDescent="0.3">
      <c r="A235" s="520" t="s">
        <v>54</v>
      </c>
      <c r="B235" s="521"/>
      <c r="C235" s="521"/>
      <c r="D235" s="521"/>
      <c r="E235" s="522"/>
    </row>
    <row r="236" spans="1:9" ht="35.25" customHeight="1" thickBot="1" x14ac:dyDescent="0.3">
      <c r="A236" s="181" t="s">
        <v>32</v>
      </c>
      <c r="B236" s="382" t="s">
        <v>284</v>
      </c>
      <c r="C236" s="383"/>
      <c r="D236" s="383"/>
      <c r="E236" s="482"/>
    </row>
    <row r="237" spans="1:9" ht="24" customHeight="1" thickBot="1" x14ac:dyDescent="0.3">
      <c r="A237" s="170" t="s">
        <v>10</v>
      </c>
      <c r="B237" s="505" t="s">
        <v>283</v>
      </c>
      <c r="C237" s="506"/>
      <c r="D237" s="506"/>
      <c r="E237" s="507"/>
    </row>
    <row r="238" spans="1:9" ht="15" customHeight="1" thickBot="1" x14ac:dyDescent="0.3">
      <c r="A238" s="170" t="s">
        <v>15</v>
      </c>
      <c r="B238" s="523" t="s">
        <v>257</v>
      </c>
      <c r="C238" s="524"/>
      <c r="D238" s="524"/>
      <c r="E238" s="525"/>
      <c r="G238" s="223"/>
      <c r="H238" s="223"/>
      <c r="I238" s="223"/>
    </row>
    <row r="239" spans="1:9" ht="12.75" customHeight="1" x14ac:dyDescent="0.25">
      <c r="A239" s="486"/>
      <c r="B239" s="227">
        <v>2018</v>
      </c>
      <c r="C239" s="226">
        <v>2019</v>
      </c>
      <c r="D239" s="226">
        <v>2020</v>
      </c>
      <c r="E239" s="226">
        <v>2021</v>
      </c>
      <c r="G239" s="223"/>
      <c r="H239" s="223"/>
      <c r="I239" s="223"/>
    </row>
    <row r="240" spans="1:9" ht="12.75" customHeight="1" thickBot="1" x14ac:dyDescent="0.3">
      <c r="A240" s="487"/>
      <c r="B240" s="165" t="s">
        <v>6</v>
      </c>
      <c r="C240" s="165" t="s">
        <v>7</v>
      </c>
      <c r="D240" s="165" t="s">
        <v>7</v>
      </c>
      <c r="E240" s="165" t="s">
        <v>7</v>
      </c>
      <c r="G240" s="223"/>
      <c r="H240" s="223"/>
      <c r="I240" s="223"/>
    </row>
    <row r="241" spans="1:9" ht="15.75" customHeight="1" thickBot="1" x14ac:dyDescent="0.3">
      <c r="A241" s="170" t="s">
        <v>9</v>
      </c>
      <c r="B241" s="221">
        <v>13</v>
      </c>
      <c r="C241" s="221">
        <v>20</v>
      </c>
      <c r="D241" s="221">
        <v>20</v>
      </c>
      <c r="E241" s="221">
        <v>20</v>
      </c>
      <c r="G241" s="224"/>
      <c r="H241" s="224"/>
      <c r="I241" s="224"/>
    </row>
    <row r="242" spans="1:9" ht="15.75" customHeight="1" thickBot="1" x14ac:dyDescent="0.3">
      <c r="A242" s="170" t="s">
        <v>16</v>
      </c>
      <c r="B242" s="171">
        <v>16460</v>
      </c>
      <c r="C242" s="171">
        <v>19500</v>
      </c>
      <c r="D242" s="171">
        <v>19550</v>
      </c>
      <c r="E242" s="171">
        <v>19580</v>
      </c>
    </row>
    <row r="243" spans="1:9" ht="15.75" customHeight="1" thickBot="1" x14ac:dyDescent="0.3">
      <c r="A243" s="170" t="s">
        <v>26</v>
      </c>
      <c r="B243" s="171">
        <f>B242/B241</f>
        <v>1266.1538461538462</v>
      </c>
      <c r="C243" s="171">
        <f>C242/C241</f>
        <v>975</v>
      </c>
      <c r="D243" s="171">
        <f>D242/D241</f>
        <v>977.5</v>
      </c>
      <c r="E243" s="171">
        <f>E242/E241</f>
        <v>979</v>
      </c>
    </row>
    <row r="244" spans="1:9" ht="15.75" customHeight="1" thickBot="1" x14ac:dyDescent="0.3">
      <c r="A244" s="170" t="s">
        <v>17</v>
      </c>
      <c r="B244" s="169"/>
      <c r="C244" s="168">
        <f t="shared" ref="C244:E246" si="8">C241/B241-1</f>
        <v>0.53846153846153855</v>
      </c>
      <c r="D244" s="168">
        <f t="shared" si="8"/>
        <v>0</v>
      </c>
      <c r="E244" s="168">
        <f t="shared" si="8"/>
        <v>0</v>
      </c>
    </row>
    <row r="245" spans="1:9" ht="15.75" customHeight="1" thickBot="1" x14ac:dyDescent="0.3">
      <c r="A245" s="170" t="s">
        <v>18</v>
      </c>
      <c r="B245" s="169"/>
      <c r="C245" s="168">
        <f t="shared" si="8"/>
        <v>0.18469015795868771</v>
      </c>
      <c r="D245" s="168">
        <f t="shared" si="8"/>
        <v>2.564102564102555E-3</v>
      </c>
      <c r="E245" s="168">
        <f t="shared" si="8"/>
        <v>1.5345268542199531E-3</v>
      </c>
    </row>
    <row r="246" spans="1:9" ht="15.75" customHeight="1" thickBot="1" x14ac:dyDescent="0.3">
      <c r="A246" s="170" t="s">
        <v>19</v>
      </c>
      <c r="B246" s="169"/>
      <c r="C246" s="168">
        <f t="shared" si="8"/>
        <v>-0.22995139732685299</v>
      </c>
      <c r="D246" s="168">
        <f t="shared" si="8"/>
        <v>2.564102564102555E-3</v>
      </c>
      <c r="E246" s="168">
        <f t="shared" si="8"/>
        <v>1.5345268542199531E-3</v>
      </c>
    </row>
    <row r="247" spans="1:9" ht="19.5" customHeight="1" thickBot="1" x14ac:dyDescent="0.3">
      <c r="A247" s="488" t="s">
        <v>207</v>
      </c>
      <c r="B247" s="489"/>
      <c r="C247" s="489"/>
      <c r="D247" s="489"/>
      <c r="E247" s="490"/>
    </row>
    <row r="248" spans="1:9" ht="10.5" customHeight="1" x14ac:dyDescent="0.25">
      <c r="A248" s="486"/>
      <c r="B248" s="167">
        <v>2018</v>
      </c>
      <c r="C248" s="167">
        <v>2019</v>
      </c>
      <c r="D248" s="167">
        <v>2020</v>
      </c>
      <c r="E248" s="167">
        <v>2021</v>
      </c>
    </row>
    <row r="249" spans="1:9" ht="12.75" customHeight="1" thickBot="1" x14ac:dyDescent="0.3">
      <c r="A249" s="487"/>
      <c r="B249" s="165" t="s">
        <v>6</v>
      </c>
      <c r="C249" s="165" t="s">
        <v>7</v>
      </c>
      <c r="D249" s="165" t="s">
        <v>7</v>
      </c>
      <c r="E249" s="165" t="s">
        <v>7</v>
      </c>
    </row>
    <row r="250" spans="1:9" ht="16.5" customHeight="1" thickBot="1" x14ac:dyDescent="0.3">
      <c r="A250" s="1" t="s">
        <v>0</v>
      </c>
      <c r="B250" s="197">
        <v>9000</v>
      </c>
      <c r="C250" s="222">
        <v>9000</v>
      </c>
      <c r="D250" s="222">
        <v>9000</v>
      </c>
      <c r="E250" s="222">
        <v>9000</v>
      </c>
    </row>
    <row r="251" spans="1:9" ht="15.75" customHeight="1" thickBot="1" x14ac:dyDescent="0.3">
      <c r="A251" s="1" t="s">
        <v>39</v>
      </c>
      <c r="B251" s="151">
        <v>1500</v>
      </c>
      <c r="C251" s="146">
        <v>1500</v>
      </c>
      <c r="D251" s="146">
        <v>1500</v>
      </c>
      <c r="E251" s="146">
        <v>1500</v>
      </c>
    </row>
    <row r="252" spans="1:9" ht="15.75" customHeight="1" thickBot="1" x14ac:dyDescent="0.3">
      <c r="A252" s="1" t="s">
        <v>1</v>
      </c>
      <c r="B252" s="151">
        <v>5960</v>
      </c>
      <c r="C252" s="198">
        <v>9000</v>
      </c>
      <c r="D252" s="198">
        <v>9050</v>
      </c>
      <c r="E252" s="198">
        <v>9080</v>
      </c>
      <c r="G252" s="225"/>
    </row>
    <row r="253" spans="1:9" ht="15.75" customHeight="1" thickBot="1" x14ac:dyDescent="0.3">
      <c r="A253" s="1" t="s">
        <v>2</v>
      </c>
      <c r="B253" s="151">
        <v>0</v>
      </c>
      <c r="C253" s="146">
        <v>0</v>
      </c>
      <c r="D253" s="146">
        <v>0</v>
      </c>
      <c r="E253" s="146">
        <v>0</v>
      </c>
    </row>
    <row r="254" spans="1:9" ht="15.75" customHeight="1" thickBot="1" x14ac:dyDescent="0.3">
      <c r="A254" s="1" t="s">
        <v>28</v>
      </c>
      <c r="B254" s="151">
        <v>0</v>
      </c>
      <c r="C254" s="146">
        <v>0</v>
      </c>
      <c r="D254" s="146">
        <v>0</v>
      </c>
      <c r="E254" s="146">
        <v>0</v>
      </c>
    </row>
    <row r="255" spans="1:9" ht="15.75" customHeight="1" thickBot="1" x14ac:dyDescent="0.3">
      <c r="A255" s="1" t="s">
        <v>29</v>
      </c>
      <c r="B255" s="151">
        <v>0</v>
      </c>
      <c r="C255" s="146">
        <v>0</v>
      </c>
      <c r="D255" s="146">
        <v>0</v>
      </c>
      <c r="E255" s="146">
        <v>0</v>
      </c>
    </row>
    <row r="256" spans="1:9" ht="17.25" customHeight="1" thickBot="1" x14ac:dyDescent="0.3">
      <c r="A256" s="1" t="s">
        <v>3</v>
      </c>
      <c r="B256" s="151">
        <v>0</v>
      </c>
      <c r="C256" s="146">
        <v>0</v>
      </c>
      <c r="D256" s="146">
        <v>0</v>
      </c>
      <c r="E256" s="146">
        <v>0</v>
      </c>
    </row>
    <row r="257" spans="1:9" ht="15.75" customHeight="1" thickBot="1" x14ac:dyDescent="0.3">
      <c r="A257" s="188" t="s">
        <v>44</v>
      </c>
      <c r="B257" s="151">
        <f>B256+B255+B254+B253+B252+B251+B250</f>
        <v>16460</v>
      </c>
      <c r="C257" s="151">
        <f>C256+C255+C254+C253+C252+C251+C250</f>
        <v>19500</v>
      </c>
      <c r="D257" s="151">
        <f>D256+D255+D254+D253+D252+D251+D250</f>
        <v>19550</v>
      </c>
      <c r="E257" s="151">
        <f>E256+E255+E254+E253+E252+E251+E250</f>
        <v>19580</v>
      </c>
    </row>
    <row r="258" spans="1:9" ht="15.75" customHeight="1" thickBot="1" x14ac:dyDescent="0.3">
      <c r="A258" s="149" t="s">
        <v>46</v>
      </c>
      <c r="B258" s="148">
        <f>IF(B257-B242=0,0,"Error")</f>
        <v>0</v>
      </c>
      <c r="C258" s="148">
        <f>IF(C257-C242=0,0,"Error")</f>
        <v>0</v>
      </c>
      <c r="D258" s="148">
        <f>IF(D257-D242=0,0,"Error")</f>
        <v>0</v>
      </c>
      <c r="E258" s="148">
        <f>IF(E257-E242=0,0,"Error")</f>
        <v>0</v>
      </c>
    </row>
    <row r="259" spans="1:9" ht="20.25" customHeight="1" thickBot="1" x14ac:dyDescent="0.3">
      <c r="A259" s="181" t="s">
        <v>228</v>
      </c>
      <c r="B259" s="382" t="s">
        <v>282</v>
      </c>
      <c r="C259" s="383"/>
      <c r="D259" s="383"/>
      <c r="E259" s="482"/>
    </row>
    <row r="260" spans="1:9" ht="15.75" customHeight="1" x14ac:dyDescent="0.25">
      <c r="A260" s="207" t="s">
        <v>10</v>
      </c>
      <c r="B260" s="511" t="s">
        <v>281</v>
      </c>
      <c r="C260" s="512"/>
      <c r="D260" s="512"/>
      <c r="E260" s="513"/>
    </row>
    <row r="261" spans="1:9" ht="15.75" customHeight="1" thickBot="1" x14ac:dyDescent="0.3">
      <c r="A261" s="204" t="s">
        <v>15</v>
      </c>
      <c r="B261" s="514" t="s">
        <v>257</v>
      </c>
      <c r="C261" s="515"/>
      <c r="D261" s="515"/>
      <c r="E261" s="516"/>
    </row>
    <row r="262" spans="1:9" ht="16.5" customHeight="1" x14ac:dyDescent="0.25">
      <c r="A262" s="486"/>
      <c r="B262" s="167">
        <v>2018</v>
      </c>
      <c r="C262" s="167">
        <v>2019</v>
      </c>
      <c r="D262" s="167">
        <v>2020</v>
      </c>
      <c r="E262" s="167">
        <v>2021</v>
      </c>
    </row>
    <row r="263" spans="1:9" ht="15.75" customHeight="1" thickBot="1" x14ac:dyDescent="0.3">
      <c r="A263" s="487"/>
      <c r="B263" s="165" t="s">
        <v>6</v>
      </c>
      <c r="C263" s="165" t="s">
        <v>7</v>
      </c>
      <c r="D263" s="165" t="s">
        <v>7</v>
      </c>
      <c r="E263" s="165" t="s">
        <v>7</v>
      </c>
    </row>
    <row r="264" spans="1:9" ht="15.75" customHeight="1" thickBot="1" x14ac:dyDescent="0.3">
      <c r="A264" s="170" t="s">
        <v>9</v>
      </c>
      <c r="B264" s="171">
        <v>18</v>
      </c>
      <c r="C264" s="171">
        <v>6</v>
      </c>
      <c r="D264" s="171">
        <v>7</v>
      </c>
      <c r="E264" s="171">
        <v>8</v>
      </c>
      <c r="G264" s="224"/>
      <c r="H264" s="224"/>
      <c r="I264" s="224"/>
    </row>
    <row r="265" spans="1:9" ht="15.75" customHeight="1" thickBot="1" x14ac:dyDescent="0.3">
      <c r="A265" s="170" t="s">
        <v>16</v>
      </c>
      <c r="B265" s="171">
        <v>10950</v>
      </c>
      <c r="C265" s="171">
        <v>7650</v>
      </c>
      <c r="D265" s="171">
        <v>8000</v>
      </c>
      <c r="E265" s="171">
        <v>8200</v>
      </c>
      <c r="G265" s="223"/>
      <c r="H265" s="223"/>
      <c r="I265" s="223"/>
    </row>
    <row r="266" spans="1:9" ht="15.75" customHeight="1" thickBot="1" x14ac:dyDescent="0.3">
      <c r="A266" s="170" t="s">
        <v>26</v>
      </c>
      <c r="B266" s="171">
        <f>B265/B264</f>
        <v>608.33333333333337</v>
      </c>
      <c r="C266" s="171">
        <f>C265/C264</f>
        <v>1275</v>
      </c>
      <c r="D266" s="171">
        <f>D265/D264</f>
        <v>1142.8571428571429</v>
      </c>
      <c r="E266" s="171">
        <f>E265/E264</f>
        <v>1025</v>
      </c>
    </row>
    <row r="267" spans="1:9" ht="15.75" customHeight="1" thickBot="1" x14ac:dyDescent="0.3">
      <c r="A267" s="170" t="s">
        <v>17</v>
      </c>
      <c r="B267" s="169"/>
      <c r="C267" s="168">
        <f t="shared" ref="C267:E269" si="9">C264/B264-1</f>
        <v>-0.66666666666666674</v>
      </c>
      <c r="D267" s="168">
        <f t="shared" si="9"/>
        <v>0.16666666666666674</v>
      </c>
      <c r="E267" s="168">
        <f t="shared" si="9"/>
        <v>0.14285714285714279</v>
      </c>
    </row>
    <row r="268" spans="1:9" ht="15.75" customHeight="1" thickBot="1" x14ac:dyDescent="0.3">
      <c r="A268" s="170" t="s">
        <v>18</v>
      </c>
      <c r="B268" s="169"/>
      <c r="C268" s="168">
        <f t="shared" si="9"/>
        <v>-0.30136986301369861</v>
      </c>
      <c r="D268" s="168">
        <f t="shared" si="9"/>
        <v>4.5751633986928164E-2</v>
      </c>
      <c r="E268" s="168">
        <f t="shared" si="9"/>
        <v>2.4999999999999911E-2</v>
      </c>
    </row>
    <row r="269" spans="1:9" ht="15.75" customHeight="1" thickBot="1" x14ac:dyDescent="0.3">
      <c r="A269" s="170" t="s">
        <v>19</v>
      </c>
      <c r="B269" s="169"/>
      <c r="C269" s="168">
        <f t="shared" si="9"/>
        <v>1.095890410958904</v>
      </c>
      <c r="D269" s="168">
        <f t="shared" si="9"/>
        <v>-0.10364145658263302</v>
      </c>
      <c r="E269" s="168">
        <f t="shared" si="9"/>
        <v>-0.10312500000000002</v>
      </c>
    </row>
    <row r="270" spans="1:9" ht="13.5" customHeight="1" thickBot="1" x14ac:dyDescent="0.3">
      <c r="A270" s="488" t="s">
        <v>225</v>
      </c>
      <c r="B270" s="489"/>
      <c r="C270" s="489"/>
      <c r="D270" s="489"/>
      <c r="E270" s="490"/>
    </row>
    <row r="271" spans="1:9" ht="12.75" customHeight="1" x14ac:dyDescent="0.25">
      <c r="A271" s="486"/>
      <c r="B271" s="167">
        <v>2018</v>
      </c>
      <c r="C271" s="167">
        <v>2019</v>
      </c>
      <c r="D271" s="167">
        <v>2020</v>
      </c>
      <c r="E271" s="167">
        <v>2021</v>
      </c>
    </row>
    <row r="272" spans="1:9" ht="10.5" customHeight="1" thickBot="1" x14ac:dyDescent="0.3">
      <c r="A272" s="487"/>
      <c r="B272" s="165" t="s">
        <v>6</v>
      </c>
      <c r="C272" s="165" t="s">
        <v>7</v>
      </c>
      <c r="D272" s="165" t="s">
        <v>7</v>
      </c>
      <c r="E272" s="165" t="s">
        <v>7</v>
      </c>
    </row>
    <row r="273" spans="1:5" ht="15" customHeight="1" thickBot="1" x14ac:dyDescent="0.3">
      <c r="A273" s="1" t="s">
        <v>0</v>
      </c>
      <c r="B273" s="197">
        <v>5000</v>
      </c>
      <c r="C273" s="197">
        <v>5000</v>
      </c>
      <c r="D273" s="197">
        <v>5000</v>
      </c>
      <c r="E273" s="197">
        <v>5000</v>
      </c>
    </row>
    <row r="274" spans="1:5" ht="18.75" customHeight="1" thickBot="1" x14ac:dyDescent="0.3">
      <c r="A274" s="1" t="s">
        <v>39</v>
      </c>
      <c r="B274" s="151">
        <v>1000</v>
      </c>
      <c r="C274" s="151">
        <v>1000</v>
      </c>
      <c r="D274" s="151">
        <v>1000</v>
      </c>
      <c r="E274" s="151">
        <v>1000</v>
      </c>
    </row>
    <row r="275" spans="1:5" ht="15.75" customHeight="1" thickBot="1" x14ac:dyDescent="0.3">
      <c r="A275" s="1" t="s">
        <v>1</v>
      </c>
      <c r="B275" s="151">
        <v>4950</v>
      </c>
      <c r="C275" s="151">
        <v>1650</v>
      </c>
      <c r="D275" s="151">
        <v>2000</v>
      </c>
      <c r="E275" s="151">
        <v>2200</v>
      </c>
    </row>
    <row r="276" spans="1:5" ht="15.75" customHeight="1" thickBot="1" x14ac:dyDescent="0.3">
      <c r="A276" s="1" t="s">
        <v>2</v>
      </c>
      <c r="B276" s="151">
        <v>0</v>
      </c>
      <c r="C276" s="146">
        <v>0</v>
      </c>
      <c r="D276" s="146">
        <v>0</v>
      </c>
      <c r="E276" s="146">
        <v>0</v>
      </c>
    </row>
    <row r="277" spans="1:5" ht="15.75" customHeight="1" thickBot="1" x14ac:dyDescent="0.3">
      <c r="A277" s="1" t="s">
        <v>28</v>
      </c>
      <c r="B277" s="151">
        <v>0</v>
      </c>
      <c r="C277" s="146">
        <v>0</v>
      </c>
      <c r="D277" s="146">
        <v>0</v>
      </c>
      <c r="E277" s="146">
        <v>0</v>
      </c>
    </row>
    <row r="278" spans="1:5" ht="15.75" customHeight="1" thickBot="1" x14ac:dyDescent="0.3">
      <c r="A278" s="1" t="s">
        <v>29</v>
      </c>
      <c r="B278" s="151">
        <v>0</v>
      </c>
      <c r="C278" s="146">
        <v>0</v>
      </c>
      <c r="D278" s="146">
        <v>0</v>
      </c>
      <c r="E278" s="146">
        <v>0</v>
      </c>
    </row>
    <row r="279" spans="1:5" ht="19.5" customHeight="1" thickBot="1" x14ac:dyDescent="0.3">
      <c r="A279" s="1" t="s">
        <v>3</v>
      </c>
      <c r="B279" s="151">
        <v>0</v>
      </c>
      <c r="C279" s="146">
        <v>0</v>
      </c>
      <c r="D279" s="146">
        <v>0</v>
      </c>
      <c r="E279" s="146">
        <v>0</v>
      </c>
    </row>
    <row r="280" spans="1:5" ht="12.75" customHeight="1" thickBot="1" x14ac:dyDescent="0.3">
      <c r="A280" s="188" t="s">
        <v>116</v>
      </c>
      <c r="B280" s="151">
        <f>B279+B278+B277+B276+B275+B274+B273</f>
        <v>10950</v>
      </c>
      <c r="C280" s="151">
        <f>C279+C278+C277+C276+C275+C274+C273</f>
        <v>7650</v>
      </c>
      <c r="D280" s="151">
        <f>D279+D278+D277+D276+D275+D274+D273</f>
        <v>8000</v>
      </c>
      <c r="E280" s="151">
        <f>E279+E278+E277+E276+E275+E274+E273</f>
        <v>8200</v>
      </c>
    </row>
    <row r="281" spans="1:5" ht="12.75" customHeight="1" thickBot="1" x14ac:dyDescent="0.3">
      <c r="A281" s="149" t="s">
        <v>46</v>
      </c>
      <c r="B281" s="148">
        <f>IF(B280-B265=0,0,"Error")</f>
        <v>0</v>
      </c>
      <c r="C281" s="148">
        <f>IF(C280-C265=0,0,"Error")</f>
        <v>0</v>
      </c>
      <c r="D281" s="148">
        <f>IF(D280-D265=0,0,"Error")</f>
        <v>0</v>
      </c>
      <c r="E281" s="148">
        <f>IF(E280-E265=0,0,"Error")</f>
        <v>0</v>
      </c>
    </row>
    <row r="282" spans="1:5" ht="27.75" customHeight="1" thickBot="1" x14ac:dyDescent="0.3">
      <c r="A282" s="181" t="s">
        <v>224</v>
      </c>
      <c r="B282" s="382" t="s">
        <v>280</v>
      </c>
      <c r="C282" s="383"/>
      <c r="D282" s="383"/>
      <c r="E282" s="482"/>
    </row>
    <row r="283" spans="1:5" ht="23.25" customHeight="1" thickBot="1" x14ac:dyDescent="0.3">
      <c r="A283" s="170" t="s">
        <v>10</v>
      </c>
      <c r="B283" s="505" t="s">
        <v>279</v>
      </c>
      <c r="C283" s="506"/>
      <c r="D283" s="506"/>
      <c r="E283" s="507"/>
    </row>
    <row r="284" spans="1:5" ht="15.75" customHeight="1" thickBot="1" x14ac:dyDescent="0.3">
      <c r="A284" s="170" t="s">
        <v>15</v>
      </c>
      <c r="B284" s="483" t="s">
        <v>257</v>
      </c>
      <c r="C284" s="484"/>
      <c r="D284" s="484"/>
      <c r="E284" s="485"/>
    </row>
    <row r="285" spans="1:5" ht="11.25" customHeight="1" x14ac:dyDescent="0.25">
      <c r="A285" s="486"/>
      <c r="B285" s="167">
        <v>2018</v>
      </c>
      <c r="C285" s="167">
        <v>2019</v>
      </c>
      <c r="D285" s="167">
        <v>2020</v>
      </c>
      <c r="E285" s="167">
        <v>2021</v>
      </c>
    </row>
    <row r="286" spans="1:5" ht="12.75" customHeight="1" thickBot="1" x14ac:dyDescent="0.3">
      <c r="A286" s="487"/>
      <c r="B286" s="165" t="s">
        <v>6</v>
      </c>
      <c r="C286" s="165" t="s">
        <v>7</v>
      </c>
      <c r="D286" s="165" t="s">
        <v>7</v>
      </c>
      <c r="E286" s="165" t="s">
        <v>7</v>
      </c>
    </row>
    <row r="287" spans="1:5" ht="15.75" customHeight="1" thickBot="1" x14ac:dyDescent="0.3">
      <c r="A287" s="170" t="s">
        <v>9</v>
      </c>
      <c r="B287" s="171">
        <v>5</v>
      </c>
      <c r="C287" s="221">
        <v>5</v>
      </c>
      <c r="D287" s="221">
        <v>5</v>
      </c>
      <c r="E287" s="221">
        <v>5</v>
      </c>
    </row>
    <row r="288" spans="1:5" ht="15.75" customHeight="1" thickBot="1" x14ac:dyDescent="0.3">
      <c r="A288" s="170" t="s">
        <v>16</v>
      </c>
      <c r="B288" s="171">
        <v>8980</v>
      </c>
      <c r="C288" s="171">
        <v>8980</v>
      </c>
      <c r="D288" s="171">
        <v>8980</v>
      </c>
      <c r="E288" s="171">
        <v>8980</v>
      </c>
    </row>
    <row r="289" spans="1:5" ht="15.75" customHeight="1" thickBot="1" x14ac:dyDescent="0.3">
      <c r="A289" s="170" t="s">
        <v>26</v>
      </c>
      <c r="B289" s="171">
        <f>B288/B287</f>
        <v>1796</v>
      </c>
      <c r="C289" s="171">
        <f>C288/C287</f>
        <v>1796</v>
      </c>
      <c r="D289" s="171">
        <f>D288/D287</f>
        <v>1796</v>
      </c>
      <c r="E289" s="171">
        <f>E288/E287</f>
        <v>1796</v>
      </c>
    </row>
    <row r="290" spans="1:5" ht="15.75" customHeight="1" thickBot="1" x14ac:dyDescent="0.3">
      <c r="A290" s="170" t="s">
        <v>17</v>
      </c>
      <c r="B290" s="169"/>
      <c r="C290" s="168">
        <f t="shared" ref="C290:E292" si="10">C287/B287-1</f>
        <v>0</v>
      </c>
      <c r="D290" s="168">
        <f t="shared" si="10"/>
        <v>0</v>
      </c>
      <c r="E290" s="168">
        <f t="shared" si="10"/>
        <v>0</v>
      </c>
    </row>
    <row r="291" spans="1:5" ht="15.75" customHeight="1" thickBot="1" x14ac:dyDescent="0.3">
      <c r="A291" s="170" t="s">
        <v>18</v>
      </c>
      <c r="B291" s="169"/>
      <c r="C291" s="168">
        <f t="shared" si="10"/>
        <v>0</v>
      </c>
      <c r="D291" s="168">
        <f t="shared" si="10"/>
        <v>0</v>
      </c>
      <c r="E291" s="168">
        <f t="shared" si="10"/>
        <v>0</v>
      </c>
    </row>
    <row r="292" spans="1:5" ht="15.75" customHeight="1" thickBot="1" x14ac:dyDescent="0.3">
      <c r="A292" s="170" t="s">
        <v>19</v>
      </c>
      <c r="B292" s="169"/>
      <c r="C292" s="168">
        <f t="shared" si="10"/>
        <v>0</v>
      </c>
      <c r="D292" s="168">
        <f t="shared" si="10"/>
        <v>0</v>
      </c>
      <c r="E292" s="168">
        <f t="shared" si="10"/>
        <v>0</v>
      </c>
    </row>
    <row r="293" spans="1:5" ht="15.75" customHeight="1" thickBot="1" x14ac:dyDescent="0.3">
      <c r="A293" s="488" t="s">
        <v>220</v>
      </c>
      <c r="B293" s="489"/>
      <c r="C293" s="489"/>
      <c r="D293" s="489"/>
      <c r="E293" s="490"/>
    </row>
    <row r="294" spans="1:5" ht="14.25" customHeight="1" x14ac:dyDescent="0.25">
      <c r="A294" s="486"/>
      <c r="B294" s="167">
        <v>2018</v>
      </c>
      <c r="C294" s="167">
        <v>2019</v>
      </c>
      <c r="D294" s="167">
        <v>2020</v>
      </c>
      <c r="E294" s="167">
        <v>2021</v>
      </c>
    </row>
    <row r="295" spans="1:5" ht="10.5" customHeight="1" thickBot="1" x14ac:dyDescent="0.3">
      <c r="A295" s="487"/>
      <c r="B295" s="165" t="s">
        <v>6</v>
      </c>
      <c r="C295" s="165" t="s">
        <v>7</v>
      </c>
      <c r="D295" s="165" t="s">
        <v>7</v>
      </c>
      <c r="E295" s="165" t="s">
        <v>7</v>
      </c>
    </row>
    <row r="296" spans="1:5" ht="15.75" customHeight="1" thickBot="1" x14ac:dyDescent="0.3">
      <c r="A296" s="1" t="s">
        <v>0</v>
      </c>
      <c r="B296" s="197">
        <v>4000</v>
      </c>
      <c r="C296" s="222">
        <v>4000</v>
      </c>
      <c r="D296" s="222">
        <v>4000</v>
      </c>
      <c r="E296" s="222">
        <v>4000</v>
      </c>
    </row>
    <row r="297" spans="1:5" ht="23.25" customHeight="1" thickBot="1" x14ac:dyDescent="0.3">
      <c r="A297" s="1" t="s">
        <v>39</v>
      </c>
      <c r="B297" s="151">
        <v>700</v>
      </c>
      <c r="C297" s="146">
        <v>700</v>
      </c>
      <c r="D297" s="146">
        <v>700</v>
      </c>
      <c r="E297" s="146">
        <v>700</v>
      </c>
    </row>
    <row r="298" spans="1:5" ht="15.75" customHeight="1" thickBot="1" x14ac:dyDescent="0.3">
      <c r="A298" s="1" t="s">
        <v>1</v>
      </c>
      <c r="B298" s="151">
        <v>4280</v>
      </c>
      <c r="C298" s="146">
        <v>4280</v>
      </c>
      <c r="D298" s="146">
        <v>4280</v>
      </c>
      <c r="E298" s="146">
        <v>4280</v>
      </c>
    </row>
    <row r="299" spans="1:5" ht="15.75" customHeight="1" thickBot="1" x14ac:dyDescent="0.3">
      <c r="A299" s="1" t="s">
        <v>2</v>
      </c>
      <c r="B299" s="151">
        <v>0</v>
      </c>
      <c r="C299" s="146">
        <v>0</v>
      </c>
      <c r="D299" s="146">
        <v>0</v>
      </c>
      <c r="E299" s="146">
        <v>0</v>
      </c>
    </row>
    <row r="300" spans="1:5" ht="15.75" customHeight="1" thickBot="1" x14ac:dyDescent="0.3">
      <c r="A300" s="1" t="s">
        <v>28</v>
      </c>
      <c r="B300" s="151">
        <v>0</v>
      </c>
      <c r="C300" s="146">
        <v>0</v>
      </c>
      <c r="D300" s="146">
        <v>0</v>
      </c>
      <c r="E300" s="146">
        <v>0</v>
      </c>
    </row>
    <row r="301" spans="1:5" ht="15.75" customHeight="1" thickBot="1" x14ac:dyDescent="0.3">
      <c r="A301" s="1" t="s">
        <v>29</v>
      </c>
      <c r="B301" s="151">
        <v>0</v>
      </c>
      <c r="C301" s="146">
        <v>0</v>
      </c>
      <c r="D301" s="146">
        <v>0</v>
      </c>
      <c r="E301" s="146">
        <v>0</v>
      </c>
    </row>
    <row r="302" spans="1:5" ht="17.25" customHeight="1" thickBot="1" x14ac:dyDescent="0.3">
      <c r="A302" s="1" t="s">
        <v>3</v>
      </c>
      <c r="B302" s="151">
        <v>0</v>
      </c>
      <c r="C302" s="146">
        <v>0</v>
      </c>
      <c r="D302" s="146">
        <v>0</v>
      </c>
      <c r="E302" s="146">
        <v>0</v>
      </c>
    </row>
    <row r="303" spans="1:5" ht="15.75" customHeight="1" thickBot="1" x14ac:dyDescent="0.3">
      <c r="A303" s="188" t="s">
        <v>117</v>
      </c>
      <c r="B303" s="151">
        <f>B302+B301+B300+B299+B298+B297+B296</f>
        <v>8980</v>
      </c>
      <c r="C303" s="151">
        <f>C302+C301+C300+C299+C298+C297+C296</f>
        <v>8980</v>
      </c>
      <c r="D303" s="151">
        <f>D302+D301+D300+D299+D298+D297+D296</f>
        <v>8980</v>
      </c>
      <c r="E303" s="151">
        <f>E302+E301+E300+E299+E298+E297+E296</f>
        <v>8980</v>
      </c>
    </row>
    <row r="304" spans="1:5" ht="15.75" customHeight="1" thickBot="1" x14ac:dyDescent="0.3">
      <c r="A304" s="149" t="s">
        <v>46</v>
      </c>
      <c r="B304" s="148">
        <f>IF(B303-B288=0,0,"Error")</f>
        <v>0</v>
      </c>
      <c r="C304" s="148">
        <f>IF(C303-C288=0,0,"Error")</f>
        <v>0</v>
      </c>
      <c r="D304" s="148">
        <f>IF(D303-D288=0,0,"Error")</f>
        <v>0</v>
      </c>
      <c r="E304" s="148">
        <f>IF(E303-E288=0,0,"Error")</f>
        <v>0</v>
      </c>
    </row>
    <row r="305" spans="1:5" ht="23.25" customHeight="1" thickBot="1" x14ac:dyDescent="0.3">
      <c r="A305" s="181" t="s">
        <v>278</v>
      </c>
      <c r="B305" s="382" t="s">
        <v>277</v>
      </c>
      <c r="C305" s="383"/>
      <c r="D305" s="383"/>
      <c r="E305" s="482"/>
    </row>
    <row r="306" spans="1:5" ht="15.75" customHeight="1" thickBot="1" x14ac:dyDescent="0.3">
      <c r="A306" s="170" t="s">
        <v>10</v>
      </c>
      <c r="B306" s="505" t="s">
        <v>276</v>
      </c>
      <c r="C306" s="506"/>
      <c r="D306" s="506"/>
      <c r="E306" s="507"/>
    </row>
    <row r="307" spans="1:5" ht="12.75" customHeight="1" thickBot="1" x14ac:dyDescent="0.3">
      <c r="A307" s="170" t="s">
        <v>15</v>
      </c>
      <c r="B307" s="483" t="s">
        <v>257</v>
      </c>
      <c r="C307" s="484"/>
      <c r="D307" s="484"/>
      <c r="E307" s="485"/>
    </row>
    <row r="308" spans="1:5" ht="12.75" customHeight="1" x14ac:dyDescent="0.25">
      <c r="A308" s="486"/>
      <c r="B308" s="167">
        <v>2018</v>
      </c>
      <c r="C308" s="167">
        <v>2019</v>
      </c>
      <c r="D308" s="167">
        <v>2020</v>
      </c>
      <c r="E308" s="167">
        <v>2021</v>
      </c>
    </row>
    <row r="309" spans="1:5" ht="11.25" customHeight="1" thickBot="1" x14ac:dyDescent="0.3">
      <c r="A309" s="487"/>
      <c r="B309" s="165" t="s">
        <v>6</v>
      </c>
      <c r="C309" s="165" t="s">
        <v>7</v>
      </c>
      <c r="D309" s="165" t="s">
        <v>7</v>
      </c>
      <c r="E309" s="165" t="s">
        <v>7</v>
      </c>
    </row>
    <row r="310" spans="1:5" ht="15.75" customHeight="1" thickBot="1" x14ac:dyDescent="0.3">
      <c r="A310" s="170" t="s">
        <v>9</v>
      </c>
      <c r="B310" s="171">
        <v>2</v>
      </c>
      <c r="C310" s="221">
        <v>3</v>
      </c>
      <c r="D310" s="221">
        <v>2</v>
      </c>
      <c r="E310" s="221">
        <v>2</v>
      </c>
    </row>
    <row r="311" spans="1:5" ht="15.75" customHeight="1" thickBot="1" x14ac:dyDescent="0.3">
      <c r="A311" s="170" t="s">
        <v>16</v>
      </c>
      <c r="B311" s="171">
        <v>3105</v>
      </c>
      <c r="C311" s="171">
        <v>4055</v>
      </c>
      <c r="D311" s="171">
        <v>3105</v>
      </c>
      <c r="E311" s="171">
        <v>3105</v>
      </c>
    </row>
    <row r="312" spans="1:5" ht="15.75" customHeight="1" thickBot="1" x14ac:dyDescent="0.3">
      <c r="A312" s="170" t="s">
        <v>26</v>
      </c>
      <c r="B312" s="171">
        <f>B311/B310</f>
        <v>1552.5</v>
      </c>
      <c r="C312" s="171">
        <f>C311/C310</f>
        <v>1351.6666666666667</v>
      </c>
      <c r="D312" s="171">
        <f>D311/D310</f>
        <v>1552.5</v>
      </c>
      <c r="E312" s="171">
        <f>E311/E310</f>
        <v>1552.5</v>
      </c>
    </row>
    <row r="313" spans="1:5" ht="15.75" customHeight="1" thickBot="1" x14ac:dyDescent="0.3">
      <c r="A313" s="170" t="s">
        <v>17</v>
      </c>
      <c r="B313" s="169"/>
      <c r="C313" s="168">
        <f t="shared" ref="C313:E315" si="11">C310/B310-1</f>
        <v>0.5</v>
      </c>
      <c r="D313" s="168">
        <f t="shared" si="11"/>
        <v>-0.33333333333333337</v>
      </c>
      <c r="E313" s="168">
        <f t="shared" si="11"/>
        <v>0</v>
      </c>
    </row>
    <row r="314" spans="1:5" ht="15.75" customHeight="1" thickBot="1" x14ac:dyDescent="0.3">
      <c r="A314" s="170" t="s">
        <v>18</v>
      </c>
      <c r="B314" s="169"/>
      <c r="C314" s="168">
        <f t="shared" si="11"/>
        <v>0.30595813204508859</v>
      </c>
      <c r="D314" s="168">
        <f t="shared" si="11"/>
        <v>-0.23427866831072752</v>
      </c>
      <c r="E314" s="168">
        <f t="shared" si="11"/>
        <v>0</v>
      </c>
    </row>
    <row r="315" spans="1:5" ht="15.75" customHeight="1" thickBot="1" x14ac:dyDescent="0.3">
      <c r="A315" s="170" t="s">
        <v>19</v>
      </c>
      <c r="B315" s="169"/>
      <c r="C315" s="168">
        <f t="shared" si="11"/>
        <v>-0.1293612453032742</v>
      </c>
      <c r="D315" s="168">
        <f t="shared" si="11"/>
        <v>0.14858199753390866</v>
      </c>
      <c r="E315" s="168">
        <f t="shared" si="11"/>
        <v>0</v>
      </c>
    </row>
    <row r="316" spans="1:5" ht="15.75" customHeight="1" thickBot="1" x14ac:dyDescent="0.3">
      <c r="A316" s="488" t="s">
        <v>275</v>
      </c>
      <c r="B316" s="489"/>
      <c r="C316" s="489"/>
      <c r="D316" s="489"/>
      <c r="E316" s="490"/>
    </row>
    <row r="317" spans="1:5" ht="13.5" customHeight="1" x14ac:dyDescent="0.25">
      <c r="A317" s="486"/>
      <c r="B317" s="167">
        <v>2018</v>
      </c>
      <c r="C317" s="167">
        <v>2019</v>
      </c>
      <c r="D317" s="167">
        <v>2020</v>
      </c>
      <c r="E317" s="167">
        <v>2021</v>
      </c>
    </row>
    <row r="318" spans="1:5" ht="12.75" customHeight="1" thickBot="1" x14ac:dyDescent="0.3">
      <c r="A318" s="487"/>
      <c r="B318" s="165" t="s">
        <v>6</v>
      </c>
      <c r="C318" s="165" t="s">
        <v>7</v>
      </c>
      <c r="D318" s="165" t="s">
        <v>7</v>
      </c>
      <c r="E318" s="165" t="s">
        <v>7</v>
      </c>
    </row>
    <row r="319" spans="1:5" ht="15.75" customHeight="1" thickBot="1" x14ac:dyDescent="0.3">
      <c r="A319" s="1" t="s">
        <v>0</v>
      </c>
      <c r="B319" s="197">
        <v>955</v>
      </c>
      <c r="C319" s="197">
        <v>955</v>
      </c>
      <c r="D319" s="197">
        <v>955</v>
      </c>
      <c r="E319" s="197">
        <v>955</v>
      </c>
    </row>
    <row r="320" spans="1:5" ht="16.5" customHeight="1" thickBot="1" x14ac:dyDescent="0.3">
      <c r="A320" s="1" t="s">
        <v>39</v>
      </c>
      <c r="B320" s="151">
        <v>150</v>
      </c>
      <c r="C320" s="151">
        <v>150</v>
      </c>
      <c r="D320" s="151">
        <v>150</v>
      </c>
      <c r="E320" s="151">
        <v>150</v>
      </c>
    </row>
    <row r="321" spans="1:5" ht="15.75" customHeight="1" x14ac:dyDescent="0.25">
      <c r="A321" s="196" t="s">
        <v>1</v>
      </c>
      <c r="B321" s="195">
        <v>2000</v>
      </c>
      <c r="C321" s="195">
        <v>2950</v>
      </c>
      <c r="D321" s="195">
        <v>2000</v>
      </c>
      <c r="E321" s="195">
        <v>2000</v>
      </c>
    </row>
    <row r="322" spans="1:5" ht="15.75" customHeight="1" thickBot="1" x14ac:dyDescent="0.3">
      <c r="A322" s="191" t="s">
        <v>2</v>
      </c>
      <c r="B322" s="190">
        <v>0</v>
      </c>
      <c r="C322" s="189">
        <v>0</v>
      </c>
      <c r="D322" s="189">
        <v>0</v>
      </c>
      <c r="E322" s="189">
        <v>0</v>
      </c>
    </row>
    <row r="323" spans="1:5" ht="15.75" customHeight="1" thickBot="1" x14ac:dyDescent="0.3">
      <c r="A323" s="1" t="s">
        <v>28</v>
      </c>
      <c r="B323" s="151">
        <v>0</v>
      </c>
      <c r="C323" s="146">
        <v>0</v>
      </c>
      <c r="D323" s="146">
        <v>0</v>
      </c>
      <c r="E323" s="146">
        <v>0</v>
      </c>
    </row>
    <row r="324" spans="1:5" ht="15.75" customHeight="1" x14ac:dyDescent="0.25">
      <c r="A324" s="194" t="s">
        <v>29</v>
      </c>
      <c r="B324" s="193">
        <v>0</v>
      </c>
      <c r="C324" s="192">
        <v>0</v>
      </c>
      <c r="D324" s="192">
        <v>0</v>
      </c>
      <c r="E324" s="192">
        <v>0</v>
      </c>
    </row>
    <row r="325" spans="1:5" ht="18" customHeight="1" thickBot="1" x14ac:dyDescent="0.3">
      <c r="A325" s="191" t="s">
        <v>3</v>
      </c>
      <c r="B325" s="190">
        <v>0</v>
      </c>
      <c r="C325" s="189">
        <v>0</v>
      </c>
      <c r="D325" s="189">
        <v>0</v>
      </c>
      <c r="E325" s="189">
        <v>0</v>
      </c>
    </row>
    <row r="326" spans="1:5" ht="15.75" customHeight="1" thickBot="1" x14ac:dyDescent="0.3">
      <c r="A326" s="188" t="s">
        <v>274</v>
      </c>
      <c r="B326" s="151">
        <f>B325+B324+B323+B322+B321+B320+B319</f>
        <v>3105</v>
      </c>
      <c r="C326" s="151">
        <f>C325+C324+C323+C322+C321+C320+C319</f>
        <v>4055</v>
      </c>
      <c r="D326" s="151">
        <f>D325+D324+D323+D322+D321+D320+D319</f>
        <v>3105</v>
      </c>
      <c r="E326" s="151">
        <f>E325+E324+E323+E322+E321+E320+E319</f>
        <v>3105</v>
      </c>
    </row>
    <row r="327" spans="1:5" ht="15.75" customHeight="1" thickBot="1" x14ac:dyDescent="0.3">
      <c r="A327" s="149" t="s">
        <v>46</v>
      </c>
      <c r="B327" s="148">
        <f>IF(B326-B311=0,0,"Error")</f>
        <v>0</v>
      </c>
      <c r="C327" s="148">
        <f>IF(C326-C311=0,0,"Error")</f>
        <v>0</v>
      </c>
      <c r="D327" s="148">
        <f>IF(D326-D311=0,0,"Error")</f>
        <v>0</v>
      </c>
      <c r="E327" s="148">
        <f>IF(E326-E311=0,0,"Error")</f>
        <v>0</v>
      </c>
    </row>
    <row r="328" spans="1:5" ht="23.25" customHeight="1" thickBot="1" x14ac:dyDescent="0.3">
      <c r="A328" s="181" t="s">
        <v>170</v>
      </c>
      <c r="B328" s="382" t="s">
        <v>273</v>
      </c>
      <c r="C328" s="383"/>
      <c r="D328" s="383"/>
      <c r="E328" s="482"/>
    </row>
    <row r="329" spans="1:5" ht="24" customHeight="1" thickBot="1" x14ac:dyDescent="0.3">
      <c r="A329" s="170" t="s">
        <v>10</v>
      </c>
      <c r="B329" s="505" t="s">
        <v>272</v>
      </c>
      <c r="C329" s="506"/>
      <c r="D329" s="506"/>
      <c r="E329" s="507"/>
    </row>
    <row r="330" spans="1:5" ht="15.75" customHeight="1" thickBot="1" x14ac:dyDescent="0.3">
      <c r="A330" s="170" t="s">
        <v>15</v>
      </c>
      <c r="B330" s="483" t="s">
        <v>257</v>
      </c>
      <c r="C330" s="484"/>
      <c r="D330" s="484"/>
      <c r="E330" s="485"/>
    </row>
    <row r="331" spans="1:5" ht="11.25" customHeight="1" x14ac:dyDescent="0.25">
      <c r="A331" s="486"/>
      <c r="B331" s="167">
        <v>2018</v>
      </c>
      <c r="C331" s="167">
        <v>2019</v>
      </c>
      <c r="D331" s="167">
        <v>2020</v>
      </c>
      <c r="E331" s="167">
        <v>2021</v>
      </c>
    </row>
    <row r="332" spans="1:5" ht="12.75" customHeight="1" thickBot="1" x14ac:dyDescent="0.3">
      <c r="A332" s="487"/>
      <c r="B332" s="165" t="s">
        <v>6</v>
      </c>
      <c r="C332" s="165" t="s">
        <v>7</v>
      </c>
      <c r="D332" s="165" t="s">
        <v>7</v>
      </c>
      <c r="E332" s="165" t="s">
        <v>7</v>
      </c>
    </row>
    <row r="333" spans="1:5" ht="15.75" customHeight="1" thickBot="1" x14ac:dyDescent="0.3">
      <c r="A333" s="170" t="s">
        <v>9</v>
      </c>
      <c r="B333" s="171">
        <v>11</v>
      </c>
      <c r="C333" s="221">
        <v>12</v>
      </c>
      <c r="D333" s="221">
        <v>12</v>
      </c>
      <c r="E333" s="221">
        <v>12</v>
      </c>
    </row>
    <row r="334" spans="1:5" ht="15.75" customHeight="1" thickBot="1" x14ac:dyDescent="0.3">
      <c r="A334" s="170" t="s">
        <v>16</v>
      </c>
      <c r="B334" s="171">
        <v>7405</v>
      </c>
      <c r="C334" s="171">
        <v>7405</v>
      </c>
      <c r="D334" s="171">
        <v>7405</v>
      </c>
      <c r="E334" s="171">
        <v>7405</v>
      </c>
    </row>
    <row r="335" spans="1:5" ht="15.75" customHeight="1" thickBot="1" x14ac:dyDescent="0.3">
      <c r="A335" s="170" t="s">
        <v>26</v>
      </c>
      <c r="B335" s="171">
        <f>B334/B333</f>
        <v>673.18181818181813</v>
      </c>
      <c r="C335" s="171">
        <f>C334/C333</f>
        <v>617.08333333333337</v>
      </c>
      <c r="D335" s="171">
        <f>D334/D333</f>
        <v>617.08333333333337</v>
      </c>
      <c r="E335" s="171">
        <f>E334/E333</f>
        <v>617.08333333333337</v>
      </c>
    </row>
    <row r="336" spans="1:5" ht="15.75" customHeight="1" thickBot="1" x14ac:dyDescent="0.3">
      <c r="A336" s="170" t="s">
        <v>17</v>
      </c>
      <c r="B336" s="169"/>
      <c r="C336" s="168">
        <f t="shared" ref="C336:E338" si="12">C333/B333-1</f>
        <v>9.0909090909090828E-2</v>
      </c>
      <c r="D336" s="168">
        <f t="shared" si="12"/>
        <v>0</v>
      </c>
      <c r="E336" s="168">
        <f t="shared" si="12"/>
        <v>0</v>
      </c>
    </row>
    <row r="337" spans="1:5" ht="15.75" customHeight="1" thickBot="1" x14ac:dyDescent="0.3">
      <c r="A337" s="170" t="s">
        <v>18</v>
      </c>
      <c r="B337" s="169"/>
      <c r="C337" s="168">
        <f t="shared" si="12"/>
        <v>0</v>
      </c>
      <c r="D337" s="168">
        <f t="shared" si="12"/>
        <v>0</v>
      </c>
      <c r="E337" s="168">
        <f t="shared" si="12"/>
        <v>0</v>
      </c>
    </row>
    <row r="338" spans="1:5" ht="15.75" customHeight="1" thickBot="1" x14ac:dyDescent="0.3">
      <c r="A338" s="170" t="s">
        <v>19</v>
      </c>
      <c r="B338" s="169"/>
      <c r="C338" s="168">
        <f t="shared" si="12"/>
        <v>-8.3333333333333259E-2</v>
      </c>
      <c r="D338" s="168">
        <f t="shared" si="12"/>
        <v>0</v>
      </c>
      <c r="E338" s="168">
        <f t="shared" si="12"/>
        <v>0</v>
      </c>
    </row>
    <row r="339" spans="1:5" ht="15.75" customHeight="1" thickBot="1" x14ac:dyDescent="0.3">
      <c r="A339" s="488" t="s">
        <v>271</v>
      </c>
      <c r="B339" s="489"/>
      <c r="C339" s="489"/>
      <c r="D339" s="489"/>
      <c r="E339" s="490"/>
    </row>
    <row r="340" spans="1:5" ht="11.25" customHeight="1" x14ac:dyDescent="0.25">
      <c r="A340" s="486"/>
      <c r="B340" s="167">
        <v>2018</v>
      </c>
      <c r="C340" s="167">
        <v>2019</v>
      </c>
      <c r="D340" s="167">
        <v>2020</v>
      </c>
      <c r="E340" s="167">
        <v>2021</v>
      </c>
    </row>
    <row r="341" spans="1:5" ht="12" customHeight="1" thickBot="1" x14ac:dyDescent="0.3">
      <c r="A341" s="487"/>
      <c r="B341" s="165" t="s">
        <v>6</v>
      </c>
      <c r="C341" s="165" t="s">
        <v>7</v>
      </c>
      <c r="D341" s="165" t="s">
        <v>7</v>
      </c>
      <c r="E341" s="165" t="s">
        <v>7</v>
      </c>
    </row>
    <row r="342" spans="1:5" ht="15.75" customHeight="1" thickBot="1" x14ac:dyDescent="0.3">
      <c r="A342" s="1" t="s">
        <v>0</v>
      </c>
      <c r="B342" s="222">
        <v>955</v>
      </c>
      <c r="C342" s="222">
        <v>955</v>
      </c>
      <c r="D342" s="222">
        <v>955</v>
      </c>
      <c r="E342" s="222">
        <v>955</v>
      </c>
    </row>
    <row r="343" spans="1:5" ht="17.25" customHeight="1" thickBot="1" x14ac:dyDescent="0.3">
      <c r="A343" s="1" t="s">
        <v>39</v>
      </c>
      <c r="B343" s="146">
        <v>150</v>
      </c>
      <c r="C343" s="146">
        <v>150</v>
      </c>
      <c r="D343" s="146">
        <v>150</v>
      </c>
      <c r="E343" s="146">
        <v>150</v>
      </c>
    </row>
    <row r="344" spans="1:5" ht="15.75" customHeight="1" thickBot="1" x14ac:dyDescent="0.3">
      <c r="A344" s="1" t="s">
        <v>1</v>
      </c>
      <c r="B344" s="146">
        <v>6300</v>
      </c>
      <c r="C344" s="146">
        <v>6300</v>
      </c>
      <c r="D344" s="146">
        <v>6300</v>
      </c>
      <c r="E344" s="146">
        <v>6300</v>
      </c>
    </row>
    <row r="345" spans="1:5" ht="15.75" customHeight="1" thickBot="1" x14ac:dyDescent="0.3">
      <c r="A345" s="1" t="s">
        <v>2</v>
      </c>
      <c r="B345" s="151">
        <v>0</v>
      </c>
      <c r="C345" s="146">
        <v>0</v>
      </c>
      <c r="D345" s="146">
        <v>0</v>
      </c>
      <c r="E345" s="146">
        <v>0</v>
      </c>
    </row>
    <row r="346" spans="1:5" ht="15.75" customHeight="1" thickBot="1" x14ac:dyDescent="0.3">
      <c r="A346" s="1" t="s">
        <v>28</v>
      </c>
      <c r="B346" s="151">
        <v>0</v>
      </c>
      <c r="C346" s="146">
        <v>0</v>
      </c>
      <c r="D346" s="146">
        <v>0</v>
      </c>
      <c r="E346" s="146">
        <v>0</v>
      </c>
    </row>
    <row r="347" spans="1:5" ht="15.75" customHeight="1" thickBot="1" x14ac:dyDescent="0.3">
      <c r="A347" s="1" t="s">
        <v>29</v>
      </c>
      <c r="B347" s="151">
        <v>0</v>
      </c>
      <c r="C347" s="146">
        <v>0</v>
      </c>
      <c r="D347" s="146">
        <v>0</v>
      </c>
      <c r="E347" s="146">
        <v>0</v>
      </c>
    </row>
    <row r="348" spans="1:5" ht="27" customHeight="1" thickBot="1" x14ac:dyDescent="0.3">
      <c r="A348" s="1" t="s">
        <v>3</v>
      </c>
      <c r="B348" s="151">
        <v>0</v>
      </c>
      <c r="C348" s="146">
        <v>0</v>
      </c>
      <c r="D348" s="146">
        <v>0</v>
      </c>
      <c r="E348" s="146">
        <v>0</v>
      </c>
    </row>
    <row r="349" spans="1:5" ht="12.75" customHeight="1" thickBot="1" x14ac:dyDescent="0.3">
      <c r="A349" s="188" t="s">
        <v>270</v>
      </c>
      <c r="B349" s="151">
        <f>B348+B347+B346+B345+B344+B343+B342</f>
        <v>7405</v>
      </c>
      <c r="C349" s="151">
        <f>C348+C347+C346+C345+C344+C343+C342</f>
        <v>7405</v>
      </c>
      <c r="D349" s="151">
        <f>D348+D347+D346+D345+D344+D343+D342</f>
        <v>7405</v>
      </c>
      <c r="E349" s="151">
        <f>E348+E347+E346+E345+E344+E343+E342</f>
        <v>7405</v>
      </c>
    </row>
    <row r="350" spans="1:5" ht="13.5" customHeight="1" thickBot="1" x14ac:dyDescent="0.3">
      <c r="A350" s="220" t="s">
        <v>46</v>
      </c>
      <c r="B350" s="219">
        <f>IF(B349-B334=0,0,"Error")</f>
        <v>0</v>
      </c>
      <c r="C350" s="219">
        <f>IF(C349-C334=0,0,"Error")</f>
        <v>0</v>
      </c>
      <c r="D350" s="219">
        <f>IF(D349-D334=0,0,"Error")</f>
        <v>0</v>
      </c>
      <c r="E350" s="219">
        <f>IF(E349-E334=0,0,"Error")</f>
        <v>0</v>
      </c>
    </row>
    <row r="351" spans="1:5" ht="27" customHeight="1" thickBot="1" x14ac:dyDescent="0.3">
      <c r="A351" s="181" t="s">
        <v>173</v>
      </c>
      <c r="B351" s="382" t="s">
        <v>269</v>
      </c>
      <c r="C351" s="383"/>
      <c r="D351" s="383"/>
      <c r="E351" s="482"/>
    </row>
    <row r="352" spans="1:5" ht="15.75" customHeight="1" thickBot="1" x14ac:dyDescent="0.3">
      <c r="A352" s="170" t="s">
        <v>10</v>
      </c>
      <c r="B352" s="505" t="s">
        <v>268</v>
      </c>
      <c r="C352" s="506"/>
      <c r="D352" s="506"/>
      <c r="E352" s="507"/>
    </row>
    <row r="353" spans="1:5" ht="15.75" customHeight="1" thickBot="1" x14ac:dyDescent="0.3">
      <c r="A353" s="170" t="s">
        <v>15</v>
      </c>
      <c r="B353" s="483" t="s">
        <v>257</v>
      </c>
      <c r="C353" s="484"/>
      <c r="D353" s="484"/>
      <c r="E353" s="485"/>
    </row>
    <row r="354" spans="1:5" ht="15.75" customHeight="1" x14ac:dyDescent="0.25">
      <c r="A354" s="486"/>
      <c r="B354" s="167">
        <v>2018</v>
      </c>
      <c r="C354" s="167">
        <v>2019</v>
      </c>
      <c r="D354" s="167">
        <v>2020</v>
      </c>
      <c r="E354" s="167">
        <v>2021</v>
      </c>
    </row>
    <row r="355" spans="1:5" ht="15.75" customHeight="1" thickBot="1" x14ac:dyDescent="0.3">
      <c r="A355" s="487"/>
      <c r="B355" s="165" t="s">
        <v>6</v>
      </c>
      <c r="C355" s="165" t="s">
        <v>7</v>
      </c>
      <c r="D355" s="165" t="s">
        <v>7</v>
      </c>
      <c r="E355" s="165" t="s">
        <v>7</v>
      </c>
    </row>
    <row r="356" spans="1:5" ht="15.75" customHeight="1" thickBot="1" x14ac:dyDescent="0.3">
      <c r="A356" s="170" t="s">
        <v>9</v>
      </c>
      <c r="B356" s="171">
        <v>10</v>
      </c>
      <c r="C356" s="221">
        <v>12</v>
      </c>
      <c r="D356" s="221">
        <v>10</v>
      </c>
      <c r="E356" s="221">
        <v>10</v>
      </c>
    </row>
    <row r="357" spans="1:5" ht="15.75" customHeight="1" thickBot="1" x14ac:dyDescent="0.3">
      <c r="A357" s="170" t="s">
        <v>16</v>
      </c>
      <c r="B357" s="171">
        <v>10600</v>
      </c>
      <c r="C357" s="171">
        <v>10600</v>
      </c>
      <c r="D357" s="171">
        <v>10600</v>
      </c>
      <c r="E357" s="171">
        <v>10600</v>
      </c>
    </row>
    <row r="358" spans="1:5" ht="15.75" customHeight="1" thickBot="1" x14ac:dyDescent="0.3">
      <c r="A358" s="170" t="s">
        <v>26</v>
      </c>
      <c r="B358" s="171">
        <f>B357/B356</f>
        <v>1060</v>
      </c>
      <c r="C358" s="171">
        <f>C357/C356</f>
        <v>883.33333333333337</v>
      </c>
      <c r="D358" s="171">
        <f>D357/D356</f>
        <v>1060</v>
      </c>
      <c r="E358" s="171">
        <f>E357/E356</f>
        <v>1060</v>
      </c>
    </row>
    <row r="359" spans="1:5" ht="15.75" customHeight="1" thickBot="1" x14ac:dyDescent="0.3">
      <c r="A359" s="170" t="s">
        <v>17</v>
      </c>
      <c r="B359" s="169"/>
      <c r="C359" s="168">
        <f t="shared" ref="C359:E361" si="13">C356/B356-1</f>
        <v>0.19999999999999996</v>
      </c>
      <c r="D359" s="168">
        <f t="shared" si="13"/>
        <v>-0.16666666666666663</v>
      </c>
      <c r="E359" s="168">
        <f t="shared" si="13"/>
        <v>0</v>
      </c>
    </row>
    <row r="360" spans="1:5" ht="15.75" customHeight="1" thickBot="1" x14ac:dyDescent="0.3">
      <c r="A360" s="170" t="s">
        <v>18</v>
      </c>
      <c r="B360" s="169"/>
      <c r="C360" s="168">
        <f t="shared" si="13"/>
        <v>0</v>
      </c>
      <c r="D360" s="168">
        <f t="shared" si="13"/>
        <v>0</v>
      </c>
      <c r="E360" s="168">
        <f t="shared" si="13"/>
        <v>0</v>
      </c>
    </row>
    <row r="361" spans="1:5" ht="15.75" customHeight="1" thickBot="1" x14ac:dyDescent="0.3">
      <c r="A361" s="170" t="s">
        <v>19</v>
      </c>
      <c r="B361" s="169"/>
      <c r="C361" s="168">
        <f t="shared" si="13"/>
        <v>-0.16666666666666663</v>
      </c>
      <c r="D361" s="168">
        <f t="shared" si="13"/>
        <v>0.19999999999999996</v>
      </c>
      <c r="E361" s="168">
        <f t="shared" si="13"/>
        <v>0</v>
      </c>
    </row>
    <row r="362" spans="1:5" ht="15.75" customHeight="1" thickBot="1" x14ac:dyDescent="0.3">
      <c r="A362" s="488" t="s">
        <v>267</v>
      </c>
      <c r="B362" s="489"/>
      <c r="C362" s="489"/>
      <c r="D362" s="489"/>
      <c r="E362" s="490"/>
    </row>
    <row r="363" spans="1:5" ht="12.75" customHeight="1" x14ac:dyDescent="0.25">
      <c r="A363" s="486"/>
      <c r="B363" s="167">
        <v>2018</v>
      </c>
      <c r="C363" s="167">
        <v>2019</v>
      </c>
      <c r="D363" s="167">
        <v>2020</v>
      </c>
      <c r="E363" s="167">
        <v>2021</v>
      </c>
    </row>
    <row r="364" spans="1:5" ht="11.25" customHeight="1" thickBot="1" x14ac:dyDescent="0.3">
      <c r="A364" s="487"/>
      <c r="B364" s="165" t="s">
        <v>6</v>
      </c>
      <c r="C364" s="165" t="s">
        <v>7</v>
      </c>
      <c r="D364" s="165" t="s">
        <v>7</v>
      </c>
      <c r="E364" s="165" t="s">
        <v>7</v>
      </c>
    </row>
    <row r="365" spans="1:5" ht="15" customHeight="1" thickBot="1" x14ac:dyDescent="0.3">
      <c r="A365" s="1" t="s">
        <v>0</v>
      </c>
      <c r="B365" s="197">
        <v>5000</v>
      </c>
      <c r="C365" s="165">
        <v>5000</v>
      </c>
      <c r="D365" s="165">
        <v>5000</v>
      </c>
      <c r="E365" s="165">
        <v>5000</v>
      </c>
    </row>
    <row r="366" spans="1:5" ht="15.75" customHeight="1" thickBot="1" x14ac:dyDescent="0.3">
      <c r="A366" s="1" t="s">
        <v>39</v>
      </c>
      <c r="B366" s="151">
        <v>1000</v>
      </c>
      <c r="C366" s="146">
        <v>1000</v>
      </c>
      <c r="D366" s="146">
        <v>1000</v>
      </c>
      <c r="E366" s="146">
        <v>1000</v>
      </c>
    </row>
    <row r="367" spans="1:5" ht="15.75" customHeight="1" thickBot="1" x14ac:dyDescent="0.3">
      <c r="A367" s="1" t="s">
        <v>1</v>
      </c>
      <c r="B367" s="151">
        <v>4600</v>
      </c>
      <c r="C367" s="146">
        <v>4600</v>
      </c>
      <c r="D367" s="146">
        <v>4600</v>
      </c>
      <c r="E367" s="146">
        <v>4600</v>
      </c>
    </row>
    <row r="368" spans="1:5" ht="15.75" customHeight="1" thickBot="1" x14ac:dyDescent="0.3">
      <c r="A368" s="1" t="s">
        <v>2</v>
      </c>
      <c r="B368" s="151">
        <v>0</v>
      </c>
      <c r="C368" s="146">
        <v>0</v>
      </c>
      <c r="D368" s="146">
        <v>0</v>
      </c>
      <c r="E368" s="146">
        <v>0</v>
      </c>
    </row>
    <row r="369" spans="1:5" ht="15.75" customHeight="1" thickBot="1" x14ac:dyDescent="0.3">
      <c r="A369" s="1" t="s">
        <v>28</v>
      </c>
      <c r="B369" s="151">
        <v>0</v>
      </c>
      <c r="C369" s="146">
        <v>0</v>
      </c>
      <c r="D369" s="146">
        <v>0</v>
      </c>
      <c r="E369" s="146">
        <v>0</v>
      </c>
    </row>
    <row r="370" spans="1:5" ht="15.75" customHeight="1" thickBot="1" x14ac:dyDescent="0.3">
      <c r="A370" s="1" t="s">
        <v>29</v>
      </c>
      <c r="B370" s="151">
        <v>0</v>
      </c>
      <c r="C370" s="146">
        <v>0</v>
      </c>
      <c r="D370" s="146">
        <v>0</v>
      </c>
      <c r="E370" s="146">
        <v>0</v>
      </c>
    </row>
    <row r="371" spans="1:5" ht="25.5" customHeight="1" thickBot="1" x14ac:dyDescent="0.3">
      <c r="A371" s="1" t="s">
        <v>3</v>
      </c>
      <c r="B371" s="151">
        <v>0</v>
      </c>
      <c r="C371" s="146">
        <v>0</v>
      </c>
      <c r="D371" s="146">
        <v>0</v>
      </c>
      <c r="E371" s="146">
        <v>0</v>
      </c>
    </row>
    <row r="372" spans="1:5" ht="12" customHeight="1" thickBot="1" x14ac:dyDescent="0.3">
      <c r="A372" s="188" t="s">
        <v>266</v>
      </c>
      <c r="B372" s="151">
        <f>B371+B370+B369+B368+B367+B366+B365</f>
        <v>10600</v>
      </c>
      <c r="C372" s="151">
        <f>C371+C370+C369+C368+C367+C366+C365</f>
        <v>10600</v>
      </c>
      <c r="D372" s="151">
        <f>D371+D370+D369+D368+D367+D366+D365</f>
        <v>10600</v>
      </c>
      <c r="E372" s="151">
        <f>E371+E370+E369+E368+E367+E366+E365</f>
        <v>10600</v>
      </c>
    </row>
    <row r="373" spans="1:5" ht="12.75" customHeight="1" thickBot="1" x14ac:dyDescent="0.3">
      <c r="A373" s="220" t="s">
        <v>46</v>
      </c>
      <c r="B373" s="219">
        <f>IF(B372-B357=0,0,"Error")</f>
        <v>0</v>
      </c>
      <c r="C373" s="219">
        <f>IF(C372-C357=0,0,"Error")</f>
        <v>0</v>
      </c>
      <c r="D373" s="219">
        <f>IF(D372-D357=0,0,"Error")</f>
        <v>0</v>
      </c>
      <c r="E373" s="219">
        <f>IF(E372-E357=0,0,"Error")</f>
        <v>0</v>
      </c>
    </row>
    <row r="374" spans="1:5" ht="15.75" customHeight="1" thickBot="1" x14ac:dyDescent="0.3">
      <c r="A374" s="181" t="s">
        <v>265</v>
      </c>
      <c r="B374" s="382" t="s">
        <v>264</v>
      </c>
      <c r="C374" s="383"/>
      <c r="D374" s="383"/>
      <c r="E374" s="482"/>
    </row>
    <row r="375" spans="1:5" ht="50.25" customHeight="1" thickBot="1" x14ac:dyDescent="0.3">
      <c r="A375" s="170" t="s">
        <v>10</v>
      </c>
      <c r="B375" s="505" t="s">
        <v>263</v>
      </c>
      <c r="C375" s="506"/>
      <c r="D375" s="506"/>
      <c r="E375" s="507"/>
    </row>
    <row r="376" spans="1:5" ht="15.75" customHeight="1" thickBot="1" x14ac:dyDescent="0.3">
      <c r="A376" s="170" t="s">
        <v>15</v>
      </c>
      <c r="B376" s="483" t="s">
        <v>73</v>
      </c>
      <c r="C376" s="484"/>
      <c r="D376" s="484"/>
      <c r="E376" s="485"/>
    </row>
    <row r="377" spans="1:5" ht="12" customHeight="1" x14ac:dyDescent="0.25">
      <c r="A377" s="486"/>
      <c r="B377" s="167">
        <v>2018</v>
      </c>
      <c r="C377" s="167">
        <v>2019</v>
      </c>
      <c r="D377" s="167">
        <v>2020</v>
      </c>
      <c r="E377" s="167">
        <v>2021</v>
      </c>
    </row>
    <row r="378" spans="1:5" ht="10.5" customHeight="1" thickBot="1" x14ac:dyDescent="0.3">
      <c r="A378" s="487"/>
      <c r="B378" s="165" t="s">
        <v>6</v>
      </c>
      <c r="C378" s="165" t="s">
        <v>7</v>
      </c>
      <c r="D378" s="165" t="s">
        <v>7</v>
      </c>
      <c r="E378" s="165" t="s">
        <v>7</v>
      </c>
    </row>
    <row r="379" spans="1:5" ht="15.75" customHeight="1" x14ac:dyDescent="0.25">
      <c r="A379" s="207" t="s">
        <v>9</v>
      </c>
      <c r="B379" s="218">
        <v>8</v>
      </c>
      <c r="C379" s="217">
        <v>8</v>
      </c>
      <c r="D379" s="217">
        <v>8</v>
      </c>
      <c r="E379" s="217">
        <v>8</v>
      </c>
    </row>
    <row r="380" spans="1:5" ht="15.75" customHeight="1" thickBot="1" x14ac:dyDescent="0.3">
      <c r="A380" s="204" t="s">
        <v>16</v>
      </c>
      <c r="B380" s="209">
        <v>6605</v>
      </c>
      <c r="C380" s="209">
        <v>6605</v>
      </c>
      <c r="D380" s="209">
        <v>6605</v>
      </c>
      <c r="E380" s="209">
        <v>6605</v>
      </c>
    </row>
    <row r="381" spans="1:5" ht="15.75" customHeight="1" thickBot="1" x14ac:dyDescent="0.3">
      <c r="A381" s="170" t="s">
        <v>26</v>
      </c>
      <c r="B381" s="171">
        <f>B380/B379</f>
        <v>825.625</v>
      </c>
      <c r="C381" s="171">
        <f>C380/C379</f>
        <v>825.625</v>
      </c>
      <c r="D381" s="171">
        <f>D380/D379</f>
        <v>825.625</v>
      </c>
      <c r="E381" s="171">
        <f>E380/E379</f>
        <v>825.625</v>
      </c>
    </row>
    <row r="382" spans="1:5" ht="15.75" customHeight="1" thickBot="1" x14ac:dyDescent="0.3">
      <c r="A382" s="170" t="s">
        <v>17</v>
      </c>
      <c r="B382" s="169"/>
      <c r="C382" s="168">
        <f t="shared" ref="C382:E384" si="14">C379/B379-1</f>
        <v>0</v>
      </c>
      <c r="D382" s="168">
        <f t="shared" si="14"/>
        <v>0</v>
      </c>
      <c r="E382" s="168">
        <f t="shared" si="14"/>
        <v>0</v>
      </c>
    </row>
    <row r="383" spans="1:5" ht="15.75" customHeight="1" thickBot="1" x14ac:dyDescent="0.3">
      <c r="A383" s="170" t="s">
        <v>18</v>
      </c>
      <c r="B383" s="169"/>
      <c r="C383" s="168">
        <f t="shared" si="14"/>
        <v>0</v>
      </c>
      <c r="D383" s="168">
        <f t="shared" si="14"/>
        <v>0</v>
      </c>
      <c r="E383" s="168">
        <f t="shared" si="14"/>
        <v>0</v>
      </c>
    </row>
    <row r="384" spans="1:5" ht="15.75" customHeight="1" thickBot="1" x14ac:dyDescent="0.3">
      <c r="A384" s="170" t="s">
        <v>19</v>
      </c>
      <c r="B384" s="169"/>
      <c r="C384" s="168">
        <f t="shared" si="14"/>
        <v>0</v>
      </c>
      <c r="D384" s="168">
        <f t="shared" si="14"/>
        <v>0</v>
      </c>
      <c r="E384" s="168">
        <f t="shared" si="14"/>
        <v>0</v>
      </c>
    </row>
    <row r="385" spans="1:5" ht="15.75" customHeight="1" thickBot="1" x14ac:dyDescent="0.3">
      <c r="A385" s="488" t="s">
        <v>262</v>
      </c>
      <c r="B385" s="489"/>
      <c r="C385" s="489"/>
      <c r="D385" s="489"/>
      <c r="E385" s="490"/>
    </row>
    <row r="386" spans="1:5" ht="13.5" customHeight="1" x14ac:dyDescent="0.25">
      <c r="A386" s="486"/>
      <c r="B386" s="167">
        <v>2018</v>
      </c>
      <c r="C386" s="167">
        <v>2019</v>
      </c>
      <c r="D386" s="167">
        <v>2020</v>
      </c>
      <c r="E386" s="167">
        <v>2021</v>
      </c>
    </row>
    <row r="387" spans="1:5" ht="12.75" customHeight="1" thickBot="1" x14ac:dyDescent="0.3">
      <c r="A387" s="487"/>
      <c r="B387" s="165" t="s">
        <v>6</v>
      </c>
      <c r="C387" s="165" t="s">
        <v>7</v>
      </c>
      <c r="D387" s="165" t="s">
        <v>7</v>
      </c>
      <c r="E387" s="165" t="s">
        <v>7</v>
      </c>
    </row>
    <row r="388" spans="1:5" ht="16.5" customHeight="1" thickBot="1" x14ac:dyDescent="0.3">
      <c r="A388" s="1" t="s">
        <v>0</v>
      </c>
      <c r="B388" s="197">
        <v>955</v>
      </c>
      <c r="C388" s="197">
        <v>955</v>
      </c>
      <c r="D388" s="197">
        <v>955</v>
      </c>
      <c r="E388" s="197">
        <v>955</v>
      </c>
    </row>
    <row r="389" spans="1:5" ht="18" customHeight="1" thickBot="1" x14ac:dyDescent="0.3">
      <c r="A389" s="1" t="s">
        <v>39</v>
      </c>
      <c r="B389" s="151">
        <v>150</v>
      </c>
      <c r="C389" s="151">
        <v>150</v>
      </c>
      <c r="D389" s="151">
        <v>150</v>
      </c>
      <c r="E389" s="151">
        <v>150</v>
      </c>
    </row>
    <row r="390" spans="1:5" ht="15.75" customHeight="1" thickBot="1" x14ac:dyDescent="0.3">
      <c r="A390" s="1" t="s">
        <v>1</v>
      </c>
      <c r="B390" s="151">
        <v>5500</v>
      </c>
      <c r="C390" s="151">
        <v>5500</v>
      </c>
      <c r="D390" s="151">
        <v>5500</v>
      </c>
      <c r="E390" s="151">
        <v>5500</v>
      </c>
    </row>
    <row r="391" spans="1:5" ht="15.75" customHeight="1" thickBot="1" x14ac:dyDescent="0.3">
      <c r="A391" s="1" t="s">
        <v>2</v>
      </c>
      <c r="B391" s="151">
        <v>0</v>
      </c>
      <c r="C391" s="146">
        <v>0</v>
      </c>
      <c r="D391" s="146">
        <v>0</v>
      </c>
      <c r="E391" s="146">
        <v>0</v>
      </c>
    </row>
    <row r="392" spans="1:5" ht="15.75" customHeight="1" thickBot="1" x14ac:dyDescent="0.3">
      <c r="A392" s="1" t="s">
        <v>28</v>
      </c>
      <c r="B392" s="151">
        <v>0</v>
      </c>
      <c r="C392" s="146">
        <v>0</v>
      </c>
      <c r="D392" s="146">
        <v>0</v>
      </c>
      <c r="E392" s="146">
        <v>0</v>
      </c>
    </row>
    <row r="393" spans="1:5" ht="15.75" customHeight="1" thickBot="1" x14ac:dyDescent="0.3">
      <c r="A393" s="1" t="s">
        <v>29</v>
      </c>
      <c r="B393" s="151">
        <v>0</v>
      </c>
      <c r="C393" s="146">
        <v>0</v>
      </c>
      <c r="D393" s="146">
        <v>0</v>
      </c>
      <c r="E393" s="146">
        <v>0</v>
      </c>
    </row>
    <row r="394" spans="1:5" ht="25.5" customHeight="1" thickBot="1" x14ac:dyDescent="0.3">
      <c r="A394" s="1" t="s">
        <v>3</v>
      </c>
      <c r="B394" s="151">
        <v>0</v>
      </c>
      <c r="C394" s="146">
        <v>0</v>
      </c>
      <c r="D394" s="146">
        <v>0</v>
      </c>
      <c r="E394" s="146">
        <v>0</v>
      </c>
    </row>
    <row r="395" spans="1:5" ht="13.5" customHeight="1" thickBot="1" x14ac:dyDescent="0.3">
      <c r="A395" s="188" t="s">
        <v>261</v>
      </c>
      <c r="B395" s="151">
        <f>B394+B393+B392+B391+B390+B389+B388</f>
        <v>6605</v>
      </c>
      <c r="C395" s="151">
        <f>C394+C393+C392+C391+C390+C389+C388</f>
        <v>6605</v>
      </c>
      <c r="D395" s="151">
        <f>D394+D393+D392+D391+D390+D389+D388</f>
        <v>6605</v>
      </c>
      <c r="E395" s="151">
        <f>E394+E393+E392+E391+E390+E389+E388</f>
        <v>6605</v>
      </c>
    </row>
    <row r="396" spans="1:5" ht="13.5" customHeight="1" thickBot="1" x14ac:dyDescent="0.3">
      <c r="A396" s="187" t="s">
        <v>46</v>
      </c>
      <c r="B396" s="186">
        <f>IF(B395-B380=0,0,"Error")</f>
        <v>0</v>
      </c>
      <c r="C396" s="186">
        <f>IF(C395-C380=0,0,"Error")</f>
        <v>0</v>
      </c>
      <c r="D396" s="186">
        <f>IF(D395-D380=0,0,"Error")</f>
        <v>0</v>
      </c>
      <c r="E396" s="186">
        <f>IF(E395-E380=0,0,"Error")</f>
        <v>0</v>
      </c>
    </row>
    <row r="397" spans="1:5" ht="39" customHeight="1" thickBot="1" x14ac:dyDescent="0.3">
      <c r="A397" s="216" t="s">
        <v>260</v>
      </c>
      <c r="B397" s="505" t="s">
        <v>259</v>
      </c>
      <c r="C397" s="506"/>
      <c r="D397" s="506"/>
      <c r="E397" s="507"/>
    </row>
    <row r="398" spans="1:5" ht="13.5" customHeight="1" thickBot="1" x14ac:dyDescent="0.3">
      <c r="A398" s="170" t="s">
        <v>10</v>
      </c>
      <c r="B398" s="505" t="s">
        <v>258</v>
      </c>
      <c r="C398" s="506"/>
      <c r="D398" s="506"/>
      <c r="E398" s="507"/>
    </row>
    <row r="399" spans="1:5" ht="13.5" customHeight="1" thickBot="1" x14ac:dyDescent="0.3">
      <c r="A399" s="170" t="s">
        <v>15</v>
      </c>
      <c r="B399" s="483" t="s">
        <v>257</v>
      </c>
      <c r="C399" s="484"/>
      <c r="D399" s="484"/>
      <c r="E399" s="485"/>
    </row>
    <row r="400" spans="1:5" ht="10.5" customHeight="1" x14ac:dyDescent="0.25">
      <c r="A400" s="486"/>
      <c r="B400" s="167">
        <v>2018</v>
      </c>
      <c r="C400" s="167">
        <v>2019</v>
      </c>
      <c r="D400" s="167">
        <v>2020</v>
      </c>
      <c r="E400" s="167">
        <v>2021</v>
      </c>
    </row>
    <row r="401" spans="1:5" ht="16.5" customHeight="1" thickBot="1" x14ac:dyDescent="0.3">
      <c r="A401" s="487"/>
      <c r="B401" s="165" t="s">
        <v>6</v>
      </c>
      <c r="C401" s="165" t="s">
        <v>7</v>
      </c>
      <c r="D401" s="165" t="s">
        <v>7</v>
      </c>
      <c r="E401" s="165" t="s">
        <v>7</v>
      </c>
    </row>
    <row r="402" spans="1:5" ht="15.75" customHeight="1" thickBot="1" x14ac:dyDescent="0.3">
      <c r="A402" s="170" t="s">
        <v>9</v>
      </c>
      <c r="B402" s="171">
        <v>8</v>
      </c>
      <c r="C402" s="171">
        <v>8</v>
      </c>
      <c r="D402" s="171">
        <v>8</v>
      </c>
      <c r="E402" s="171">
        <v>8</v>
      </c>
    </row>
    <row r="403" spans="1:5" ht="15.75" customHeight="1" thickBot="1" x14ac:dyDescent="0.3">
      <c r="A403" s="170" t="s">
        <v>16</v>
      </c>
      <c r="B403" s="171">
        <v>4605</v>
      </c>
      <c r="C403" s="171">
        <v>4605</v>
      </c>
      <c r="D403" s="171">
        <v>4605</v>
      </c>
      <c r="E403" s="171">
        <v>4605</v>
      </c>
    </row>
    <row r="404" spans="1:5" ht="15.75" customHeight="1" thickBot="1" x14ac:dyDescent="0.3">
      <c r="A404" s="170" t="s">
        <v>26</v>
      </c>
      <c r="B404" s="171">
        <f>B403/B402</f>
        <v>575.625</v>
      </c>
      <c r="C404" s="171">
        <f>C403/C402</f>
        <v>575.625</v>
      </c>
      <c r="D404" s="171">
        <f>D403/D402</f>
        <v>575.625</v>
      </c>
      <c r="E404" s="171">
        <f>E403/E402</f>
        <v>575.625</v>
      </c>
    </row>
    <row r="405" spans="1:5" ht="15.75" customHeight="1" thickBot="1" x14ac:dyDescent="0.3">
      <c r="A405" s="170" t="s">
        <v>17</v>
      </c>
      <c r="B405" s="169"/>
      <c r="C405" s="168">
        <f t="shared" ref="C405:E407" si="15">C402/B402-1</f>
        <v>0</v>
      </c>
      <c r="D405" s="168">
        <f t="shared" si="15"/>
        <v>0</v>
      </c>
      <c r="E405" s="168">
        <f t="shared" si="15"/>
        <v>0</v>
      </c>
    </row>
    <row r="406" spans="1:5" ht="15.75" customHeight="1" thickBot="1" x14ac:dyDescent="0.3">
      <c r="A406" s="170" t="s">
        <v>18</v>
      </c>
      <c r="B406" s="169"/>
      <c r="C406" s="168">
        <f t="shared" si="15"/>
        <v>0</v>
      </c>
      <c r="D406" s="168">
        <f t="shared" si="15"/>
        <v>0</v>
      </c>
      <c r="E406" s="168">
        <f t="shared" si="15"/>
        <v>0</v>
      </c>
    </row>
    <row r="407" spans="1:5" ht="15.75" customHeight="1" thickBot="1" x14ac:dyDescent="0.3">
      <c r="A407" s="170" t="s">
        <v>19</v>
      </c>
      <c r="B407" s="169"/>
      <c r="C407" s="168">
        <f t="shared" si="15"/>
        <v>0</v>
      </c>
      <c r="D407" s="168">
        <f t="shared" si="15"/>
        <v>0</v>
      </c>
      <c r="E407" s="168">
        <f t="shared" si="15"/>
        <v>0</v>
      </c>
    </row>
    <row r="408" spans="1:5" ht="15.75" customHeight="1" thickBot="1" x14ac:dyDescent="0.3">
      <c r="A408" s="488" t="s">
        <v>256</v>
      </c>
      <c r="B408" s="489"/>
      <c r="C408" s="489"/>
      <c r="D408" s="489"/>
      <c r="E408" s="490"/>
    </row>
    <row r="409" spans="1:5" ht="12" customHeight="1" x14ac:dyDescent="0.25">
      <c r="A409" s="486"/>
      <c r="B409" s="167">
        <v>2018</v>
      </c>
      <c r="C409" s="167">
        <v>2019</v>
      </c>
      <c r="D409" s="167">
        <v>2020</v>
      </c>
      <c r="E409" s="167">
        <v>2021</v>
      </c>
    </row>
    <row r="410" spans="1:5" ht="12" customHeight="1" thickBot="1" x14ac:dyDescent="0.3">
      <c r="A410" s="487"/>
      <c r="B410" s="165" t="s">
        <v>6</v>
      </c>
      <c r="C410" s="165" t="s">
        <v>7</v>
      </c>
      <c r="D410" s="165" t="s">
        <v>7</v>
      </c>
      <c r="E410" s="165" t="s">
        <v>7</v>
      </c>
    </row>
    <row r="411" spans="1:5" ht="16.5" customHeight="1" thickBot="1" x14ac:dyDescent="0.3">
      <c r="A411" s="1" t="s">
        <v>0</v>
      </c>
      <c r="B411" s="197">
        <v>955</v>
      </c>
      <c r="C411" s="197">
        <v>955</v>
      </c>
      <c r="D411" s="197">
        <v>955</v>
      </c>
      <c r="E411" s="197">
        <v>955</v>
      </c>
    </row>
    <row r="412" spans="1:5" ht="27.75" customHeight="1" thickBot="1" x14ac:dyDescent="0.3">
      <c r="A412" s="1" t="s">
        <v>39</v>
      </c>
      <c r="B412" s="151">
        <v>150</v>
      </c>
      <c r="C412" s="151">
        <v>150</v>
      </c>
      <c r="D412" s="151">
        <v>150</v>
      </c>
      <c r="E412" s="151">
        <v>150</v>
      </c>
    </row>
    <row r="413" spans="1:5" ht="15.75" customHeight="1" thickBot="1" x14ac:dyDescent="0.3">
      <c r="A413" s="1" t="s">
        <v>1</v>
      </c>
      <c r="B413" s="151">
        <v>3500</v>
      </c>
      <c r="C413" s="151">
        <v>3500</v>
      </c>
      <c r="D413" s="151">
        <v>3500</v>
      </c>
      <c r="E413" s="151">
        <v>3500</v>
      </c>
    </row>
    <row r="414" spans="1:5" ht="15.75" customHeight="1" thickBot="1" x14ac:dyDescent="0.3">
      <c r="A414" s="1" t="s">
        <v>2</v>
      </c>
      <c r="B414" s="151">
        <v>0</v>
      </c>
      <c r="C414" s="146">
        <v>0</v>
      </c>
      <c r="D414" s="146">
        <v>0</v>
      </c>
      <c r="E414" s="146">
        <v>0</v>
      </c>
    </row>
    <row r="415" spans="1:5" ht="15.75" customHeight="1" thickBot="1" x14ac:dyDescent="0.3">
      <c r="A415" s="1" t="s">
        <v>28</v>
      </c>
      <c r="B415" s="151">
        <v>0</v>
      </c>
      <c r="C415" s="146">
        <v>0</v>
      </c>
      <c r="D415" s="146">
        <v>0</v>
      </c>
      <c r="E415" s="146">
        <v>0</v>
      </c>
    </row>
    <row r="416" spans="1:5" ht="15.75" customHeight="1" thickBot="1" x14ac:dyDescent="0.3">
      <c r="A416" s="1" t="s">
        <v>29</v>
      </c>
      <c r="B416" s="151">
        <v>0</v>
      </c>
      <c r="C416" s="146">
        <v>0</v>
      </c>
      <c r="D416" s="146">
        <v>0</v>
      </c>
      <c r="E416" s="146">
        <v>0</v>
      </c>
    </row>
    <row r="417" spans="1:5" ht="26.25" customHeight="1" thickBot="1" x14ac:dyDescent="0.3">
      <c r="A417" s="1" t="s">
        <v>3</v>
      </c>
      <c r="B417" s="151">
        <v>0</v>
      </c>
      <c r="C417" s="146">
        <v>0</v>
      </c>
      <c r="D417" s="146">
        <v>0</v>
      </c>
      <c r="E417" s="146">
        <v>0</v>
      </c>
    </row>
    <row r="418" spans="1:5" ht="14.25" customHeight="1" thickBot="1" x14ac:dyDescent="0.3">
      <c r="A418" s="188" t="s">
        <v>255</v>
      </c>
      <c r="B418" s="151">
        <f>B417+B416+B415+B414+B413+B412+B411</f>
        <v>4605</v>
      </c>
      <c r="C418" s="151">
        <f>C417+C416+C415+C414+C413+C412+C411</f>
        <v>4605</v>
      </c>
      <c r="D418" s="151">
        <f>D417+D416+D415+D414+D413+D412+D411</f>
        <v>4605</v>
      </c>
      <c r="E418" s="151">
        <f>E417+E416+E415+E414+E413+E412+E411</f>
        <v>4605</v>
      </c>
    </row>
    <row r="419" spans="1:5" ht="18" customHeight="1" thickBot="1" x14ac:dyDescent="0.3">
      <c r="A419" s="187" t="s">
        <v>46</v>
      </c>
      <c r="B419" s="186">
        <f>IF(B418-B403=0,0,"Error")</f>
        <v>0</v>
      </c>
      <c r="C419" s="186">
        <f>IF(C418-C403=0,0,"Error")</f>
        <v>0</v>
      </c>
      <c r="D419" s="186">
        <f>IF(D418-D403=0,0,"Error")</f>
        <v>0</v>
      </c>
      <c r="E419" s="186">
        <f>IF(E418-E403=0,0,"Error")</f>
        <v>0</v>
      </c>
    </row>
    <row r="420" spans="1:5" ht="42" customHeight="1" thickBot="1" x14ac:dyDescent="0.3">
      <c r="A420" s="201" t="s">
        <v>69</v>
      </c>
      <c r="B420" s="526" t="s">
        <v>254</v>
      </c>
      <c r="C420" s="527"/>
      <c r="D420" s="527"/>
      <c r="E420" s="528"/>
    </row>
    <row r="421" spans="1:5" ht="15" customHeight="1" thickBot="1" x14ac:dyDescent="0.3">
      <c r="A421" s="494" t="s">
        <v>124</v>
      </c>
      <c r="B421" s="495"/>
      <c r="C421" s="495"/>
      <c r="D421" s="495"/>
      <c r="E421" s="496"/>
    </row>
    <row r="422" spans="1:5" ht="15" customHeight="1" thickBot="1" x14ac:dyDescent="0.3">
      <c r="A422" s="166" t="s">
        <v>253</v>
      </c>
      <c r="B422" s="208" t="s">
        <v>35</v>
      </c>
      <c r="C422" s="208" t="s">
        <v>31</v>
      </c>
      <c r="D422" s="208" t="s">
        <v>31</v>
      </c>
      <c r="E422" s="208" t="s">
        <v>31</v>
      </c>
    </row>
    <row r="423" spans="1:5" ht="15.75" customHeight="1" thickBot="1" x14ac:dyDescent="0.3">
      <c r="A423" s="215" t="s">
        <v>252</v>
      </c>
      <c r="B423" s="208" t="s">
        <v>35</v>
      </c>
      <c r="C423" s="208" t="s">
        <v>31</v>
      </c>
      <c r="D423" s="208" t="s">
        <v>31</v>
      </c>
      <c r="E423" s="208" t="s">
        <v>31</v>
      </c>
    </row>
    <row r="424" spans="1:5" ht="15" customHeight="1" thickBot="1" x14ac:dyDescent="0.3">
      <c r="A424" s="520" t="s">
        <v>54</v>
      </c>
      <c r="B424" s="521"/>
      <c r="C424" s="521"/>
      <c r="D424" s="521"/>
      <c r="E424" s="522"/>
    </row>
    <row r="425" spans="1:5" ht="33.75" customHeight="1" thickBot="1" x14ac:dyDescent="0.3">
      <c r="A425" s="181" t="s">
        <v>32</v>
      </c>
      <c r="B425" s="382" t="s">
        <v>251</v>
      </c>
      <c r="C425" s="383"/>
      <c r="D425" s="383"/>
      <c r="E425" s="482"/>
    </row>
    <row r="426" spans="1:5" ht="38.25" customHeight="1" thickBot="1" x14ac:dyDescent="0.3">
      <c r="A426" s="170" t="s">
        <v>10</v>
      </c>
      <c r="B426" s="505" t="s">
        <v>250</v>
      </c>
      <c r="C426" s="506"/>
      <c r="D426" s="506"/>
      <c r="E426" s="507"/>
    </row>
    <row r="427" spans="1:5" ht="15" customHeight="1" thickBot="1" x14ac:dyDescent="0.3">
      <c r="A427" s="170" t="s">
        <v>15</v>
      </c>
      <c r="B427" s="483" t="s">
        <v>249</v>
      </c>
      <c r="C427" s="484"/>
      <c r="D427" s="484"/>
      <c r="E427" s="485"/>
    </row>
    <row r="428" spans="1:5" ht="11.25" customHeight="1" x14ac:dyDescent="0.25">
      <c r="A428" s="486"/>
      <c r="B428" s="167">
        <v>2018</v>
      </c>
      <c r="C428" s="167">
        <v>2019</v>
      </c>
      <c r="D428" s="167">
        <v>2020</v>
      </c>
      <c r="E428" s="167">
        <v>2021</v>
      </c>
    </row>
    <row r="429" spans="1:5" ht="12" customHeight="1" thickBot="1" x14ac:dyDescent="0.3">
      <c r="A429" s="487"/>
      <c r="B429" s="165" t="s">
        <v>6</v>
      </c>
      <c r="C429" s="165" t="s">
        <v>7</v>
      </c>
      <c r="D429" s="165" t="s">
        <v>7</v>
      </c>
      <c r="E429" s="165" t="s">
        <v>7</v>
      </c>
    </row>
    <row r="430" spans="1:5" ht="15" customHeight="1" thickBot="1" x14ac:dyDescent="0.3">
      <c r="A430" s="170" t="s">
        <v>9</v>
      </c>
      <c r="B430" s="171">
        <v>32</v>
      </c>
      <c r="C430" s="171">
        <v>32</v>
      </c>
      <c r="D430" s="171">
        <v>31</v>
      </c>
      <c r="E430" s="171">
        <v>32</v>
      </c>
    </row>
    <row r="431" spans="1:5" ht="15" customHeight="1" thickBot="1" x14ac:dyDescent="0.3">
      <c r="A431" s="170" t="s">
        <v>16</v>
      </c>
      <c r="B431" s="171">
        <v>13140</v>
      </c>
      <c r="C431" s="171">
        <v>13140</v>
      </c>
      <c r="D431" s="171">
        <v>13140</v>
      </c>
      <c r="E431" s="171">
        <v>13140</v>
      </c>
    </row>
    <row r="432" spans="1:5" ht="15" customHeight="1" thickBot="1" x14ac:dyDescent="0.3">
      <c r="A432" s="170" t="s">
        <v>26</v>
      </c>
      <c r="B432" s="171">
        <f>B431/B430</f>
        <v>410.625</v>
      </c>
      <c r="C432" s="171">
        <f>C431/C430</f>
        <v>410.625</v>
      </c>
      <c r="D432" s="171">
        <f>D431/D430</f>
        <v>423.87096774193549</v>
      </c>
      <c r="E432" s="171">
        <f>E431/E430</f>
        <v>410.625</v>
      </c>
    </row>
    <row r="433" spans="1:5" ht="15" customHeight="1" thickBot="1" x14ac:dyDescent="0.3">
      <c r="A433" s="170" t="s">
        <v>17</v>
      </c>
      <c r="B433" s="169"/>
      <c r="C433" s="168">
        <f t="shared" ref="C433:E435" si="16">C430/B430-1</f>
        <v>0</v>
      </c>
      <c r="D433" s="168">
        <f t="shared" si="16"/>
        <v>-3.125E-2</v>
      </c>
      <c r="E433" s="168">
        <f t="shared" si="16"/>
        <v>3.2258064516129004E-2</v>
      </c>
    </row>
    <row r="434" spans="1:5" ht="15" customHeight="1" thickBot="1" x14ac:dyDescent="0.3">
      <c r="A434" s="170" t="s">
        <v>18</v>
      </c>
      <c r="B434" s="169"/>
      <c r="C434" s="168">
        <f t="shared" si="16"/>
        <v>0</v>
      </c>
      <c r="D434" s="168">
        <f t="shared" si="16"/>
        <v>0</v>
      </c>
      <c r="E434" s="168">
        <f t="shared" si="16"/>
        <v>0</v>
      </c>
    </row>
    <row r="435" spans="1:5" ht="15" customHeight="1" thickBot="1" x14ac:dyDescent="0.3">
      <c r="A435" s="170" t="s">
        <v>19</v>
      </c>
      <c r="B435" s="169"/>
      <c r="C435" s="168">
        <f t="shared" si="16"/>
        <v>0</v>
      </c>
      <c r="D435" s="168">
        <f t="shared" si="16"/>
        <v>3.2258064516129004E-2</v>
      </c>
      <c r="E435" s="168">
        <f t="shared" si="16"/>
        <v>-3.125E-2</v>
      </c>
    </row>
    <row r="436" spans="1:5" ht="15" customHeight="1" thickBot="1" x14ac:dyDescent="0.3">
      <c r="A436" s="488" t="s">
        <v>207</v>
      </c>
      <c r="B436" s="489"/>
      <c r="C436" s="489"/>
      <c r="D436" s="489"/>
      <c r="E436" s="490"/>
    </row>
    <row r="437" spans="1:5" ht="12" customHeight="1" x14ac:dyDescent="0.25">
      <c r="A437" s="486"/>
      <c r="B437" s="211">
        <v>2018</v>
      </c>
      <c r="C437" s="211">
        <v>2019</v>
      </c>
      <c r="D437" s="211">
        <v>2020</v>
      </c>
      <c r="E437" s="211">
        <v>2021</v>
      </c>
    </row>
    <row r="438" spans="1:5" ht="12.75" customHeight="1" x14ac:dyDescent="0.25">
      <c r="A438" s="529"/>
      <c r="B438" s="210" t="s">
        <v>6</v>
      </c>
      <c r="C438" s="210" t="s">
        <v>7</v>
      </c>
      <c r="D438" s="210" t="s">
        <v>7</v>
      </c>
      <c r="E438" s="210" t="s">
        <v>7</v>
      </c>
    </row>
    <row r="439" spans="1:5" ht="15.75" customHeight="1" thickBot="1" x14ac:dyDescent="0.3">
      <c r="A439" s="191" t="s">
        <v>0</v>
      </c>
      <c r="B439" s="214">
        <v>9000</v>
      </c>
      <c r="C439" s="213">
        <v>9000</v>
      </c>
      <c r="D439" s="213">
        <v>9000</v>
      </c>
      <c r="E439" s="213">
        <v>9000</v>
      </c>
    </row>
    <row r="440" spans="1:5" ht="27" customHeight="1" thickBot="1" x14ac:dyDescent="0.3">
      <c r="A440" s="1" t="s">
        <v>39</v>
      </c>
      <c r="B440" s="151">
        <v>2000</v>
      </c>
      <c r="C440" s="146">
        <v>2000</v>
      </c>
      <c r="D440" s="146">
        <v>2000</v>
      </c>
      <c r="E440" s="146">
        <v>2000</v>
      </c>
    </row>
    <row r="441" spans="1:5" ht="15" customHeight="1" thickBot="1" x14ac:dyDescent="0.3">
      <c r="A441" s="1" t="s">
        <v>1</v>
      </c>
      <c r="B441" s="151">
        <v>2140</v>
      </c>
      <c r="C441" s="146">
        <v>2140</v>
      </c>
      <c r="D441" s="146">
        <v>2140</v>
      </c>
      <c r="E441" s="146">
        <v>2140</v>
      </c>
    </row>
    <row r="442" spans="1:5" ht="15" customHeight="1" thickBot="1" x14ac:dyDescent="0.3">
      <c r="A442" s="1" t="s">
        <v>2</v>
      </c>
      <c r="B442" s="151">
        <v>0</v>
      </c>
      <c r="C442" s="146">
        <v>0</v>
      </c>
      <c r="D442" s="146">
        <v>0</v>
      </c>
      <c r="E442" s="146">
        <v>0</v>
      </c>
    </row>
    <row r="443" spans="1:5" ht="18" customHeight="1" thickBot="1" x14ac:dyDescent="0.3">
      <c r="A443" s="1" t="s">
        <v>28</v>
      </c>
      <c r="B443" s="151">
        <v>0</v>
      </c>
      <c r="C443" s="146">
        <v>0</v>
      </c>
      <c r="D443" s="146">
        <v>0</v>
      </c>
      <c r="E443" s="146">
        <v>0</v>
      </c>
    </row>
    <row r="444" spans="1:5" ht="17.25" customHeight="1" thickBot="1" x14ac:dyDescent="0.3">
      <c r="A444" s="1" t="s">
        <v>29</v>
      </c>
      <c r="B444" s="151">
        <v>0</v>
      </c>
      <c r="C444" s="146">
        <v>0</v>
      </c>
      <c r="D444" s="146">
        <v>0</v>
      </c>
      <c r="E444" s="146">
        <v>0</v>
      </c>
    </row>
    <row r="445" spans="1:5" ht="29.25" customHeight="1" thickBot="1" x14ac:dyDescent="0.3">
      <c r="A445" s="1" t="s">
        <v>3</v>
      </c>
      <c r="B445" s="151">
        <v>0</v>
      </c>
      <c r="C445" s="146">
        <v>0</v>
      </c>
      <c r="D445" s="146">
        <v>0</v>
      </c>
      <c r="E445" s="146">
        <v>0</v>
      </c>
    </row>
    <row r="446" spans="1:5" ht="17.25" customHeight="1" thickBot="1" x14ac:dyDescent="0.3">
      <c r="A446" s="188" t="s">
        <v>44</v>
      </c>
      <c r="B446" s="151">
        <f>B445+B444+B443+B442+B441+B440+B439</f>
        <v>13140</v>
      </c>
      <c r="C446" s="151">
        <f>C445+C444+C443+C442+C441+C440+C439</f>
        <v>13140</v>
      </c>
      <c r="D446" s="151">
        <f>D445+D444+D443+D442+D441+D440+D439</f>
        <v>13140</v>
      </c>
      <c r="E446" s="151">
        <f>E445+E444+E443+E442+E441+E440+E439</f>
        <v>13140</v>
      </c>
    </row>
    <row r="447" spans="1:5" ht="17.25" customHeight="1" thickBot="1" x14ac:dyDescent="0.3">
      <c r="A447" s="187" t="s">
        <v>46</v>
      </c>
      <c r="B447" s="186">
        <f>IF(B446-B431=0,0,"Error")</f>
        <v>0</v>
      </c>
      <c r="C447" s="186">
        <f>IF(C446-C431=0,0,"Error")</f>
        <v>0</v>
      </c>
      <c r="D447" s="186">
        <f>IF(D446-D431=0,0,"Error")</f>
        <v>0</v>
      </c>
      <c r="E447" s="186">
        <f>IF(E446-E431=0,0,"Error")</f>
        <v>0</v>
      </c>
    </row>
    <row r="448" spans="1:5" ht="65.25" customHeight="1" thickBot="1" x14ac:dyDescent="0.3">
      <c r="A448" s="201" t="s">
        <v>248</v>
      </c>
      <c r="B448" s="476" t="s">
        <v>247</v>
      </c>
      <c r="C448" s="477"/>
      <c r="D448" s="477"/>
      <c r="E448" s="478"/>
    </row>
    <row r="449" spans="1:5" ht="15.75" customHeight="1" thickBot="1" x14ac:dyDescent="0.3">
      <c r="A449" s="494" t="s">
        <v>246</v>
      </c>
      <c r="B449" s="495"/>
      <c r="C449" s="495"/>
      <c r="D449" s="495"/>
      <c r="E449" s="496"/>
    </row>
    <row r="450" spans="1:5" ht="72.75" customHeight="1" thickBot="1" x14ac:dyDescent="0.3">
      <c r="A450" s="166" t="s">
        <v>245</v>
      </c>
      <c r="B450" s="208" t="s">
        <v>35</v>
      </c>
      <c r="C450" s="208" t="s">
        <v>31</v>
      </c>
      <c r="D450" s="208" t="s">
        <v>31</v>
      </c>
      <c r="E450" s="208" t="s">
        <v>31</v>
      </c>
    </row>
    <row r="451" spans="1:5" ht="42.75" customHeight="1" thickBot="1" x14ac:dyDescent="0.3">
      <c r="A451" s="170" t="s">
        <v>244</v>
      </c>
      <c r="B451" s="208" t="s">
        <v>35</v>
      </c>
      <c r="C451" s="208" t="s">
        <v>31</v>
      </c>
      <c r="D451" s="208" t="s">
        <v>31</v>
      </c>
      <c r="E451" s="208" t="s">
        <v>31</v>
      </c>
    </row>
    <row r="452" spans="1:5" ht="55.5" customHeight="1" thickBot="1" x14ac:dyDescent="0.3">
      <c r="A452" s="170" t="s">
        <v>243</v>
      </c>
      <c r="B452" s="208" t="s">
        <v>35</v>
      </c>
      <c r="C452" s="208" t="s">
        <v>31</v>
      </c>
      <c r="D452" s="208" t="s">
        <v>31</v>
      </c>
      <c r="E452" s="208" t="s">
        <v>31</v>
      </c>
    </row>
    <row r="453" spans="1:5" ht="42.75" customHeight="1" thickBot="1" x14ac:dyDescent="0.3">
      <c r="A453" s="170" t="s">
        <v>242</v>
      </c>
      <c r="B453" s="208" t="s">
        <v>35</v>
      </c>
      <c r="C453" s="208" t="s">
        <v>31</v>
      </c>
      <c r="D453" s="208" t="s">
        <v>31</v>
      </c>
      <c r="E453" s="208" t="s">
        <v>31</v>
      </c>
    </row>
    <row r="454" spans="1:5" ht="27" customHeight="1" thickBot="1" x14ac:dyDescent="0.3">
      <c r="A454" s="170" t="s">
        <v>241</v>
      </c>
      <c r="B454" s="208" t="s">
        <v>35</v>
      </c>
      <c r="C454" s="208" t="s">
        <v>31</v>
      </c>
      <c r="D454" s="208" t="s">
        <v>31</v>
      </c>
      <c r="E454" s="208" t="s">
        <v>31</v>
      </c>
    </row>
    <row r="455" spans="1:5" ht="15.75" customHeight="1" thickBot="1" x14ac:dyDescent="0.3">
      <c r="A455" s="520" t="s">
        <v>54</v>
      </c>
      <c r="B455" s="521"/>
      <c r="C455" s="521"/>
      <c r="D455" s="521"/>
      <c r="E455" s="522"/>
    </row>
    <row r="456" spans="1:5" ht="32.25" customHeight="1" thickBot="1" x14ac:dyDescent="0.3">
      <c r="A456" s="181" t="s">
        <v>32</v>
      </c>
      <c r="B456" s="382" t="s">
        <v>240</v>
      </c>
      <c r="C456" s="383"/>
      <c r="D456" s="383"/>
      <c r="E456" s="482"/>
    </row>
    <row r="457" spans="1:5" ht="33.75" customHeight="1" thickBot="1" x14ac:dyDescent="0.3">
      <c r="A457" s="170" t="s">
        <v>10</v>
      </c>
      <c r="B457" s="505" t="s">
        <v>240</v>
      </c>
      <c r="C457" s="506"/>
      <c r="D457" s="506"/>
      <c r="E457" s="507"/>
    </row>
    <row r="458" spans="1:5" ht="12.75" customHeight="1" thickBot="1" x14ac:dyDescent="0.3">
      <c r="A458" s="170" t="s">
        <v>15</v>
      </c>
      <c r="B458" s="483" t="s">
        <v>239</v>
      </c>
      <c r="C458" s="484"/>
      <c r="D458" s="484"/>
      <c r="E458" s="485"/>
    </row>
    <row r="459" spans="1:5" ht="13.5" customHeight="1" x14ac:dyDescent="0.25">
      <c r="A459" s="486"/>
      <c r="B459" s="167">
        <v>2018</v>
      </c>
      <c r="C459" s="167">
        <v>2019</v>
      </c>
      <c r="D459" s="167">
        <v>2020</v>
      </c>
      <c r="E459" s="167">
        <v>2021</v>
      </c>
    </row>
    <row r="460" spans="1:5" ht="12" customHeight="1" thickBot="1" x14ac:dyDescent="0.3">
      <c r="A460" s="487"/>
      <c r="B460" s="165" t="s">
        <v>6</v>
      </c>
      <c r="C460" s="165" t="s">
        <v>7</v>
      </c>
      <c r="D460" s="165" t="s">
        <v>7</v>
      </c>
      <c r="E460" s="165" t="s">
        <v>7</v>
      </c>
    </row>
    <row r="461" spans="1:5" ht="15.75" customHeight="1" thickBot="1" x14ac:dyDescent="0.3">
      <c r="A461" s="170" t="s">
        <v>9</v>
      </c>
      <c r="B461" s="171">
        <v>18</v>
      </c>
      <c r="C461" s="171">
        <v>20</v>
      </c>
      <c r="D461" s="171">
        <v>20</v>
      </c>
      <c r="E461" s="171">
        <v>20</v>
      </c>
    </row>
    <row r="462" spans="1:5" ht="15.75" customHeight="1" thickBot="1" x14ac:dyDescent="0.3">
      <c r="A462" s="170" t="s">
        <v>16</v>
      </c>
      <c r="B462" s="171">
        <v>19930</v>
      </c>
      <c r="C462" s="171">
        <v>19930</v>
      </c>
      <c r="D462" s="171">
        <v>19930</v>
      </c>
      <c r="E462" s="171">
        <v>19930</v>
      </c>
    </row>
    <row r="463" spans="1:5" ht="15.75" customHeight="1" thickBot="1" x14ac:dyDescent="0.3">
      <c r="A463" s="170" t="s">
        <v>26</v>
      </c>
      <c r="B463" s="171">
        <f>B462/B461</f>
        <v>1107.2222222222222</v>
      </c>
      <c r="C463" s="171">
        <f>C462/C461</f>
        <v>996.5</v>
      </c>
      <c r="D463" s="171">
        <f>D462/D461</f>
        <v>996.5</v>
      </c>
      <c r="E463" s="171">
        <f>E462/E461</f>
        <v>996.5</v>
      </c>
    </row>
    <row r="464" spans="1:5" ht="15.75" customHeight="1" thickBot="1" x14ac:dyDescent="0.3">
      <c r="A464" s="170" t="s">
        <v>17</v>
      </c>
      <c r="B464" s="169"/>
      <c r="C464" s="168">
        <f t="shared" ref="C464:E466" si="17">C461/B461-1</f>
        <v>0.11111111111111116</v>
      </c>
      <c r="D464" s="168">
        <f t="shared" si="17"/>
        <v>0</v>
      </c>
      <c r="E464" s="168">
        <f t="shared" si="17"/>
        <v>0</v>
      </c>
    </row>
    <row r="465" spans="1:5" ht="15.75" customHeight="1" thickBot="1" x14ac:dyDescent="0.3">
      <c r="A465" s="170" t="s">
        <v>18</v>
      </c>
      <c r="B465" s="169"/>
      <c r="C465" s="168">
        <f t="shared" si="17"/>
        <v>0</v>
      </c>
      <c r="D465" s="168">
        <f t="shared" si="17"/>
        <v>0</v>
      </c>
      <c r="E465" s="168">
        <f t="shared" si="17"/>
        <v>0</v>
      </c>
    </row>
    <row r="466" spans="1:5" ht="15.75" customHeight="1" thickBot="1" x14ac:dyDescent="0.3">
      <c r="A466" s="170" t="s">
        <v>19</v>
      </c>
      <c r="B466" s="169"/>
      <c r="C466" s="168">
        <f t="shared" si="17"/>
        <v>-9.9999999999999978E-2</v>
      </c>
      <c r="D466" s="168">
        <f t="shared" si="17"/>
        <v>0</v>
      </c>
      <c r="E466" s="168">
        <f t="shared" si="17"/>
        <v>0</v>
      </c>
    </row>
    <row r="467" spans="1:5" ht="15.75" customHeight="1" thickBot="1" x14ac:dyDescent="0.3">
      <c r="A467" s="488" t="s">
        <v>207</v>
      </c>
      <c r="B467" s="489"/>
      <c r="C467" s="489"/>
      <c r="D467" s="489"/>
      <c r="E467" s="490"/>
    </row>
    <row r="468" spans="1:5" ht="12.75" customHeight="1" x14ac:dyDescent="0.25">
      <c r="A468" s="486"/>
      <c r="B468" s="167">
        <v>2018</v>
      </c>
      <c r="C468" s="167">
        <v>2019</v>
      </c>
      <c r="D468" s="167">
        <v>2020</v>
      </c>
      <c r="E468" s="167">
        <v>2021</v>
      </c>
    </row>
    <row r="469" spans="1:5" ht="18" customHeight="1" thickBot="1" x14ac:dyDescent="0.3">
      <c r="A469" s="487"/>
      <c r="B469" s="165" t="s">
        <v>6</v>
      </c>
      <c r="C469" s="165" t="s">
        <v>7</v>
      </c>
      <c r="D469" s="165" t="s">
        <v>7</v>
      </c>
      <c r="E469" s="165" t="s">
        <v>7</v>
      </c>
    </row>
    <row r="470" spans="1:5" ht="15" customHeight="1" thickBot="1" x14ac:dyDescent="0.3">
      <c r="A470" s="1" t="s">
        <v>0</v>
      </c>
      <c r="B470" s="212">
        <v>10930</v>
      </c>
      <c r="C470" s="197">
        <v>10930</v>
      </c>
      <c r="D470" s="197">
        <v>10930</v>
      </c>
      <c r="E470" s="197">
        <v>10930</v>
      </c>
    </row>
    <row r="471" spans="1:5" ht="16.5" customHeight="1" thickBot="1" x14ac:dyDescent="0.3">
      <c r="A471" s="1" t="s">
        <v>39</v>
      </c>
      <c r="B471" s="151">
        <v>2000</v>
      </c>
      <c r="C471" s="151">
        <v>2000</v>
      </c>
      <c r="D471" s="151">
        <v>2000</v>
      </c>
      <c r="E471" s="151">
        <v>2000</v>
      </c>
    </row>
    <row r="472" spans="1:5" ht="15.75" customHeight="1" thickBot="1" x14ac:dyDescent="0.3">
      <c r="A472" s="1" t="s">
        <v>1</v>
      </c>
      <c r="B472" s="151">
        <v>7000</v>
      </c>
      <c r="C472" s="151">
        <v>7000</v>
      </c>
      <c r="D472" s="151">
        <v>7000</v>
      </c>
      <c r="E472" s="151">
        <v>7000</v>
      </c>
    </row>
    <row r="473" spans="1:5" ht="19.5" customHeight="1" thickBot="1" x14ac:dyDescent="0.3">
      <c r="A473" s="1" t="s">
        <v>2</v>
      </c>
      <c r="B473" s="151">
        <v>0</v>
      </c>
      <c r="C473" s="146">
        <v>0</v>
      </c>
      <c r="D473" s="146">
        <v>0</v>
      </c>
      <c r="E473" s="146">
        <v>0</v>
      </c>
    </row>
    <row r="474" spans="1:5" ht="15.75" customHeight="1" thickBot="1" x14ac:dyDescent="0.3">
      <c r="A474" s="1" t="s">
        <v>28</v>
      </c>
      <c r="B474" s="151">
        <v>0</v>
      </c>
      <c r="C474" s="146">
        <v>0</v>
      </c>
      <c r="D474" s="146">
        <v>0</v>
      </c>
      <c r="E474" s="146">
        <v>0</v>
      </c>
    </row>
    <row r="475" spans="1:5" ht="15.75" customHeight="1" thickBot="1" x14ac:dyDescent="0.3">
      <c r="A475" s="1" t="s">
        <v>29</v>
      </c>
      <c r="B475" s="151">
        <v>0</v>
      </c>
      <c r="C475" s="146">
        <v>0</v>
      </c>
      <c r="D475" s="146">
        <v>0</v>
      </c>
      <c r="E475" s="146">
        <v>0</v>
      </c>
    </row>
    <row r="476" spans="1:5" ht="17.25" customHeight="1" thickBot="1" x14ac:dyDescent="0.3">
      <c r="A476" s="1" t="s">
        <v>3</v>
      </c>
      <c r="B476" s="151">
        <v>0</v>
      </c>
      <c r="C476" s="146">
        <v>0</v>
      </c>
      <c r="D476" s="146">
        <v>0</v>
      </c>
      <c r="E476" s="146">
        <v>0</v>
      </c>
    </row>
    <row r="477" spans="1:5" ht="12.75" customHeight="1" thickBot="1" x14ac:dyDescent="0.3">
      <c r="A477" s="188" t="s">
        <v>44</v>
      </c>
      <c r="B477" s="151">
        <f>B476+B475+B474+B473+B472+B471+B470</f>
        <v>19930</v>
      </c>
      <c r="C477" s="151">
        <f>C476+C475+C474+C473+C472+C471+C470</f>
        <v>19930</v>
      </c>
      <c r="D477" s="151">
        <f>D476+D475+D474+D473+D472+D471+D470</f>
        <v>19930</v>
      </c>
      <c r="E477" s="151">
        <f>E476+E475+E474+E473+E472+E471+E470</f>
        <v>19930</v>
      </c>
    </row>
    <row r="478" spans="1:5" ht="13.5" customHeight="1" thickBot="1" x14ac:dyDescent="0.3">
      <c r="A478" s="187" t="s">
        <v>46</v>
      </c>
      <c r="B478" s="186">
        <f>IF(B477-B462=0,0,"Error")</f>
        <v>0</v>
      </c>
      <c r="C478" s="186">
        <f>IF(C477-C462=0,0,"Error")</f>
        <v>0</v>
      </c>
      <c r="D478" s="186">
        <f>IF(D477-D462=0,0,"Error")</f>
        <v>0</v>
      </c>
      <c r="E478" s="186">
        <f>IF(E477-E462=0,0,"Error")</f>
        <v>0</v>
      </c>
    </row>
    <row r="479" spans="1:5" ht="32.25" customHeight="1" thickBot="1" x14ac:dyDescent="0.3">
      <c r="A479" s="181" t="s">
        <v>228</v>
      </c>
      <c r="B479" s="382" t="s">
        <v>238</v>
      </c>
      <c r="C479" s="383"/>
      <c r="D479" s="383"/>
      <c r="E479" s="482"/>
    </row>
    <row r="480" spans="1:5" ht="30.75" customHeight="1" thickBot="1" x14ac:dyDescent="0.3">
      <c r="A480" s="170" t="s">
        <v>10</v>
      </c>
      <c r="B480" s="382" t="s">
        <v>238</v>
      </c>
      <c r="C480" s="383"/>
      <c r="D480" s="383"/>
      <c r="E480" s="482"/>
    </row>
    <row r="481" spans="1:5" ht="16.5" customHeight="1" thickBot="1" x14ac:dyDescent="0.3">
      <c r="A481" s="170" t="s">
        <v>15</v>
      </c>
      <c r="B481" s="483" t="s">
        <v>237</v>
      </c>
      <c r="C481" s="484"/>
      <c r="D481" s="484"/>
      <c r="E481" s="485"/>
    </row>
    <row r="482" spans="1:5" ht="15.75" customHeight="1" x14ac:dyDescent="0.25">
      <c r="A482" s="486"/>
      <c r="B482" s="211">
        <v>2018</v>
      </c>
      <c r="C482" s="211">
        <v>2019</v>
      </c>
      <c r="D482" s="211">
        <v>2020</v>
      </c>
      <c r="E482" s="211">
        <v>2021</v>
      </c>
    </row>
    <row r="483" spans="1:5" ht="15.75" customHeight="1" x14ac:dyDescent="0.25">
      <c r="A483" s="529"/>
      <c r="B483" s="210" t="s">
        <v>6</v>
      </c>
      <c r="C483" s="210" t="s">
        <v>7</v>
      </c>
      <c r="D483" s="210" t="s">
        <v>7</v>
      </c>
      <c r="E483" s="210" t="s">
        <v>7</v>
      </c>
    </row>
    <row r="484" spans="1:5" ht="15.75" customHeight="1" thickBot="1" x14ac:dyDescent="0.3">
      <c r="A484" s="204" t="s">
        <v>9</v>
      </c>
      <c r="B484" s="209">
        <v>20</v>
      </c>
      <c r="C484" s="209">
        <v>20</v>
      </c>
      <c r="D484" s="209">
        <v>20</v>
      </c>
      <c r="E484" s="209">
        <v>20</v>
      </c>
    </row>
    <row r="485" spans="1:5" ht="15.75" customHeight="1" thickBot="1" x14ac:dyDescent="0.3">
      <c r="A485" s="170" t="s">
        <v>16</v>
      </c>
      <c r="B485" s="171">
        <v>7550</v>
      </c>
      <c r="C485" s="171">
        <v>7550</v>
      </c>
      <c r="D485" s="171">
        <v>7550</v>
      </c>
      <c r="E485" s="171">
        <v>7550</v>
      </c>
    </row>
    <row r="486" spans="1:5" ht="15.75" customHeight="1" thickBot="1" x14ac:dyDescent="0.3">
      <c r="A486" s="170" t="s">
        <v>26</v>
      </c>
      <c r="B486" s="171">
        <f>B485/B484</f>
        <v>377.5</v>
      </c>
      <c r="C486" s="171">
        <f>C485/C484</f>
        <v>377.5</v>
      </c>
      <c r="D486" s="171">
        <f>D485/D484</f>
        <v>377.5</v>
      </c>
      <c r="E486" s="171">
        <f>E485/E484</f>
        <v>377.5</v>
      </c>
    </row>
    <row r="487" spans="1:5" ht="15.75" customHeight="1" thickBot="1" x14ac:dyDescent="0.3">
      <c r="A487" s="170" t="s">
        <v>17</v>
      </c>
      <c r="B487" s="169"/>
      <c r="C487" s="168">
        <f t="shared" ref="C487:E489" si="18">C484/B484-1</f>
        <v>0</v>
      </c>
      <c r="D487" s="168">
        <f t="shared" si="18"/>
        <v>0</v>
      </c>
      <c r="E487" s="168">
        <f t="shared" si="18"/>
        <v>0</v>
      </c>
    </row>
    <row r="488" spans="1:5" ht="15.75" customHeight="1" thickBot="1" x14ac:dyDescent="0.3">
      <c r="A488" s="170" t="s">
        <v>18</v>
      </c>
      <c r="B488" s="169"/>
      <c r="C488" s="168">
        <f t="shared" si="18"/>
        <v>0</v>
      </c>
      <c r="D488" s="168">
        <f t="shared" si="18"/>
        <v>0</v>
      </c>
      <c r="E488" s="168">
        <f t="shared" si="18"/>
        <v>0</v>
      </c>
    </row>
    <row r="489" spans="1:5" ht="15.75" customHeight="1" thickBot="1" x14ac:dyDescent="0.3">
      <c r="A489" s="170" t="s">
        <v>19</v>
      </c>
      <c r="B489" s="169"/>
      <c r="C489" s="168">
        <f t="shared" si="18"/>
        <v>0</v>
      </c>
      <c r="D489" s="168">
        <f t="shared" si="18"/>
        <v>0</v>
      </c>
      <c r="E489" s="168">
        <f t="shared" si="18"/>
        <v>0</v>
      </c>
    </row>
    <row r="490" spans="1:5" ht="15.75" customHeight="1" thickBot="1" x14ac:dyDescent="0.3">
      <c r="A490" s="488" t="s">
        <v>225</v>
      </c>
      <c r="B490" s="489"/>
      <c r="C490" s="489"/>
      <c r="D490" s="489"/>
      <c r="E490" s="490"/>
    </row>
    <row r="491" spans="1:5" ht="12.75" customHeight="1" x14ac:dyDescent="0.25">
      <c r="A491" s="486"/>
      <c r="B491" s="167">
        <v>2018</v>
      </c>
      <c r="C491" s="167">
        <v>2019</v>
      </c>
      <c r="D491" s="167">
        <v>2020</v>
      </c>
      <c r="E491" s="167">
        <v>2021</v>
      </c>
    </row>
    <row r="492" spans="1:5" ht="12.75" customHeight="1" thickBot="1" x14ac:dyDescent="0.3">
      <c r="A492" s="487"/>
      <c r="B492" s="165" t="s">
        <v>6</v>
      </c>
      <c r="C492" s="165" t="s">
        <v>7</v>
      </c>
      <c r="D492" s="165" t="s">
        <v>7</v>
      </c>
      <c r="E492" s="165" t="s">
        <v>7</v>
      </c>
    </row>
    <row r="493" spans="1:5" ht="15" customHeight="1" thickBot="1" x14ac:dyDescent="0.3">
      <c r="A493" s="1" t="s">
        <v>0</v>
      </c>
      <c r="B493" s="197">
        <v>5250</v>
      </c>
      <c r="C493" s="197">
        <v>5250</v>
      </c>
      <c r="D493" s="197">
        <v>5250</v>
      </c>
      <c r="E493" s="197">
        <v>5250</v>
      </c>
    </row>
    <row r="494" spans="1:5" ht="27" customHeight="1" thickBot="1" x14ac:dyDescent="0.3">
      <c r="A494" s="1" t="s">
        <v>39</v>
      </c>
      <c r="B494" s="151">
        <v>900</v>
      </c>
      <c r="C494" s="151">
        <v>900</v>
      </c>
      <c r="D494" s="151">
        <v>900</v>
      </c>
      <c r="E494" s="151">
        <v>900</v>
      </c>
    </row>
    <row r="495" spans="1:5" ht="15.75" customHeight="1" thickBot="1" x14ac:dyDescent="0.3">
      <c r="A495" s="1" t="s">
        <v>1</v>
      </c>
      <c r="B495" s="151">
        <v>1400</v>
      </c>
      <c r="C495" s="151">
        <v>1400</v>
      </c>
      <c r="D495" s="151">
        <v>1400</v>
      </c>
      <c r="E495" s="151">
        <v>1400</v>
      </c>
    </row>
    <row r="496" spans="1:5" ht="15.75" customHeight="1" thickBot="1" x14ac:dyDescent="0.3">
      <c r="A496" s="1" t="s">
        <v>2</v>
      </c>
      <c r="B496" s="151">
        <v>0</v>
      </c>
      <c r="C496" s="146">
        <v>0</v>
      </c>
      <c r="D496" s="146">
        <v>0</v>
      </c>
      <c r="E496" s="146">
        <v>0</v>
      </c>
    </row>
    <row r="497" spans="1:5" ht="15.75" customHeight="1" thickBot="1" x14ac:dyDescent="0.3">
      <c r="A497" s="1" t="s">
        <v>28</v>
      </c>
      <c r="B497" s="151">
        <v>0</v>
      </c>
      <c r="C497" s="146">
        <v>0</v>
      </c>
      <c r="D497" s="146">
        <v>0</v>
      </c>
      <c r="E497" s="146">
        <v>0</v>
      </c>
    </row>
    <row r="498" spans="1:5" ht="15.75" customHeight="1" thickBot="1" x14ac:dyDescent="0.3">
      <c r="A498" s="1" t="s">
        <v>29</v>
      </c>
      <c r="B498" s="151">
        <v>0</v>
      </c>
      <c r="C498" s="146">
        <v>0</v>
      </c>
      <c r="D498" s="146">
        <v>0</v>
      </c>
      <c r="E498" s="146">
        <v>0</v>
      </c>
    </row>
    <row r="499" spans="1:5" ht="26.25" customHeight="1" thickBot="1" x14ac:dyDescent="0.3">
      <c r="A499" s="1" t="s">
        <v>3</v>
      </c>
      <c r="B499" s="151">
        <v>0</v>
      </c>
      <c r="C499" s="146">
        <v>0</v>
      </c>
      <c r="D499" s="146">
        <v>0</v>
      </c>
      <c r="E499" s="146">
        <v>0</v>
      </c>
    </row>
    <row r="500" spans="1:5" ht="15.75" customHeight="1" thickBot="1" x14ac:dyDescent="0.3">
      <c r="A500" s="188" t="s">
        <v>116</v>
      </c>
      <c r="B500" s="151">
        <f>B499+B498+B497+B496+B495+B494+B493</f>
        <v>7550</v>
      </c>
      <c r="C500" s="151">
        <f>C499+C498+C497+C496+C495+C494+C493</f>
        <v>7550</v>
      </c>
      <c r="D500" s="151">
        <f>D499+D498+D497+D496+D495+D494+D493</f>
        <v>7550</v>
      </c>
      <c r="E500" s="151">
        <f>E499+E498+E497+E496+E495+E494+E493</f>
        <v>7550</v>
      </c>
    </row>
    <row r="501" spans="1:5" ht="15.75" customHeight="1" thickBot="1" x14ac:dyDescent="0.3">
      <c r="A501" s="187" t="s">
        <v>46</v>
      </c>
      <c r="B501" s="186">
        <f>IF(B500-B485=0,0,"Error")</f>
        <v>0</v>
      </c>
      <c r="C501" s="186">
        <f>IF(C500-C485=0,0,"Error")</f>
        <v>0</v>
      </c>
      <c r="D501" s="186">
        <f>IF(D500-D485=0,0,"Error")</f>
        <v>0</v>
      </c>
      <c r="E501" s="186">
        <f>IF(E500-E485=0,0,"Error")</f>
        <v>0</v>
      </c>
    </row>
    <row r="502" spans="1:5" ht="35.25" customHeight="1" thickBot="1" x14ac:dyDescent="0.3">
      <c r="A502" s="201" t="s">
        <v>236</v>
      </c>
      <c r="B502" s="476" t="s">
        <v>235</v>
      </c>
      <c r="C502" s="477"/>
      <c r="D502" s="477"/>
      <c r="E502" s="478"/>
    </row>
    <row r="503" spans="1:5" ht="15.75" customHeight="1" thickBot="1" x14ac:dyDescent="0.3">
      <c r="A503" s="494" t="s">
        <v>234</v>
      </c>
      <c r="B503" s="495"/>
      <c r="C503" s="495"/>
      <c r="D503" s="495"/>
      <c r="E503" s="496"/>
    </row>
    <row r="504" spans="1:5" ht="57" customHeight="1" thickBot="1" x14ac:dyDescent="0.3">
      <c r="A504" s="166" t="s">
        <v>233</v>
      </c>
      <c r="B504" s="208" t="s">
        <v>35</v>
      </c>
      <c r="C504" s="208" t="s">
        <v>31</v>
      </c>
      <c r="D504" s="208" t="s">
        <v>31</v>
      </c>
      <c r="E504" s="208" t="s">
        <v>31</v>
      </c>
    </row>
    <row r="505" spans="1:5" ht="15.75" customHeight="1" thickBot="1" x14ac:dyDescent="0.3">
      <c r="A505" s="170" t="s">
        <v>232</v>
      </c>
      <c r="B505" s="208" t="s">
        <v>35</v>
      </c>
      <c r="C505" s="208" t="s">
        <v>31</v>
      </c>
      <c r="D505" s="208" t="s">
        <v>31</v>
      </c>
      <c r="E505" s="208" t="s">
        <v>31</v>
      </c>
    </row>
    <row r="506" spans="1:5" ht="15.75" customHeight="1" thickBot="1" x14ac:dyDescent="0.3">
      <c r="A506" s="170" t="s">
        <v>231</v>
      </c>
      <c r="B506" s="208" t="s">
        <v>35</v>
      </c>
      <c r="C506" s="208" t="s">
        <v>31</v>
      </c>
      <c r="D506" s="208" t="s">
        <v>31</v>
      </c>
      <c r="E506" s="208" t="s">
        <v>31</v>
      </c>
    </row>
    <row r="507" spans="1:5" ht="36.75" customHeight="1" thickBot="1" x14ac:dyDescent="0.3">
      <c r="A507" s="181" t="s">
        <v>32</v>
      </c>
      <c r="B507" s="517" t="s">
        <v>230</v>
      </c>
      <c r="C507" s="518"/>
      <c r="D507" s="518"/>
      <c r="E507" s="519"/>
    </row>
    <row r="508" spans="1:5" ht="40.5" customHeight="1" thickBot="1" x14ac:dyDescent="0.3">
      <c r="A508" s="170" t="s">
        <v>10</v>
      </c>
      <c r="B508" s="517" t="s">
        <v>230</v>
      </c>
      <c r="C508" s="518"/>
      <c r="D508" s="518"/>
      <c r="E508" s="519"/>
    </row>
    <row r="509" spans="1:5" ht="16.5" customHeight="1" thickBot="1" x14ac:dyDescent="0.3">
      <c r="A509" s="170" t="s">
        <v>15</v>
      </c>
      <c r="B509" s="483" t="s">
        <v>229</v>
      </c>
      <c r="C509" s="484"/>
      <c r="D509" s="484"/>
      <c r="E509" s="485"/>
    </row>
    <row r="510" spans="1:5" ht="15.75" customHeight="1" thickBot="1" x14ac:dyDescent="0.3">
      <c r="A510" s="520" t="s">
        <v>54</v>
      </c>
      <c r="B510" s="521"/>
      <c r="C510" s="521"/>
      <c r="D510" s="521"/>
      <c r="E510" s="522"/>
    </row>
    <row r="511" spans="1:5" ht="11.25" customHeight="1" x14ac:dyDescent="0.25">
      <c r="A511" s="486"/>
      <c r="B511" s="167">
        <v>2018</v>
      </c>
      <c r="C511" s="167">
        <v>2019</v>
      </c>
      <c r="D511" s="167">
        <v>2020</v>
      </c>
      <c r="E511" s="167">
        <v>2021</v>
      </c>
    </row>
    <row r="512" spans="1:5" ht="10.5" customHeight="1" thickBot="1" x14ac:dyDescent="0.3">
      <c r="A512" s="487"/>
      <c r="B512" s="165" t="s">
        <v>6</v>
      </c>
      <c r="C512" s="165" t="s">
        <v>7</v>
      </c>
      <c r="D512" s="165" t="s">
        <v>7</v>
      </c>
      <c r="E512" s="165" t="s">
        <v>7</v>
      </c>
    </row>
    <row r="513" spans="1:5" ht="15.75" customHeight="1" thickBot="1" x14ac:dyDescent="0.3">
      <c r="A513" s="170" t="s">
        <v>9</v>
      </c>
      <c r="B513" s="171">
        <v>10</v>
      </c>
      <c r="C513" s="171">
        <v>10</v>
      </c>
      <c r="D513" s="171">
        <v>10</v>
      </c>
      <c r="E513" s="171">
        <v>10</v>
      </c>
    </row>
    <row r="514" spans="1:5" ht="15.75" customHeight="1" thickBot="1" x14ac:dyDescent="0.3">
      <c r="A514" s="170" t="s">
        <v>16</v>
      </c>
      <c r="B514" s="171">
        <v>4140</v>
      </c>
      <c r="C514" s="171">
        <v>4140</v>
      </c>
      <c r="D514" s="171">
        <v>4140</v>
      </c>
      <c r="E514" s="171">
        <v>4140</v>
      </c>
    </row>
    <row r="515" spans="1:5" ht="15.75" customHeight="1" thickBot="1" x14ac:dyDescent="0.3">
      <c r="A515" s="170" t="s">
        <v>26</v>
      </c>
      <c r="B515" s="171">
        <f>B514/B513</f>
        <v>414</v>
      </c>
      <c r="C515" s="171">
        <f>C514/C513</f>
        <v>414</v>
      </c>
      <c r="D515" s="171">
        <f>D514/D513</f>
        <v>414</v>
      </c>
      <c r="E515" s="171">
        <f>E514/E513</f>
        <v>414</v>
      </c>
    </row>
    <row r="516" spans="1:5" ht="15.75" customHeight="1" thickBot="1" x14ac:dyDescent="0.3">
      <c r="A516" s="170" t="s">
        <v>17</v>
      </c>
      <c r="B516" s="169"/>
      <c r="C516" s="168">
        <f t="shared" ref="C516:E518" si="19">C513/B513-1</f>
        <v>0</v>
      </c>
      <c r="D516" s="168">
        <f t="shared" si="19"/>
        <v>0</v>
      </c>
      <c r="E516" s="168">
        <f t="shared" si="19"/>
        <v>0</v>
      </c>
    </row>
    <row r="517" spans="1:5" ht="15.75" customHeight="1" thickBot="1" x14ac:dyDescent="0.3">
      <c r="A517" s="170" t="s">
        <v>18</v>
      </c>
      <c r="B517" s="169"/>
      <c r="C517" s="168">
        <f t="shared" si="19"/>
        <v>0</v>
      </c>
      <c r="D517" s="168">
        <f t="shared" si="19"/>
        <v>0</v>
      </c>
      <c r="E517" s="168">
        <f t="shared" si="19"/>
        <v>0</v>
      </c>
    </row>
    <row r="518" spans="1:5" ht="15.75" customHeight="1" thickBot="1" x14ac:dyDescent="0.3">
      <c r="A518" s="170" t="s">
        <v>19</v>
      </c>
      <c r="B518" s="169"/>
      <c r="C518" s="168">
        <f t="shared" si="19"/>
        <v>0</v>
      </c>
      <c r="D518" s="168">
        <f t="shared" si="19"/>
        <v>0</v>
      </c>
      <c r="E518" s="168">
        <f t="shared" si="19"/>
        <v>0</v>
      </c>
    </row>
    <row r="519" spans="1:5" ht="15.75" customHeight="1" thickBot="1" x14ac:dyDescent="0.3">
      <c r="A519" s="488" t="s">
        <v>207</v>
      </c>
      <c r="B519" s="489"/>
      <c r="C519" s="489"/>
      <c r="D519" s="489"/>
      <c r="E519" s="490"/>
    </row>
    <row r="520" spans="1:5" ht="13.5" customHeight="1" x14ac:dyDescent="0.25">
      <c r="A520" s="486"/>
      <c r="B520" s="167">
        <v>2018</v>
      </c>
      <c r="C520" s="167">
        <v>2019</v>
      </c>
      <c r="D520" s="167">
        <v>2020</v>
      </c>
      <c r="E520" s="167">
        <v>2021</v>
      </c>
    </row>
    <row r="521" spans="1:5" ht="12.75" customHeight="1" thickBot="1" x14ac:dyDescent="0.3">
      <c r="A521" s="487"/>
      <c r="B521" s="165" t="s">
        <v>6</v>
      </c>
      <c r="C521" s="165" t="s">
        <v>7</v>
      </c>
      <c r="D521" s="165" t="s">
        <v>7</v>
      </c>
      <c r="E521" s="165" t="s">
        <v>7</v>
      </c>
    </row>
    <row r="522" spans="1:5" ht="16.5" customHeight="1" thickBot="1" x14ac:dyDescent="0.3">
      <c r="A522" s="1" t="s">
        <v>0</v>
      </c>
      <c r="B522" s="197">
        <v>3140</v>
      </c>
      <c r="C522" s="197">
        <v>3140</v>
      </c>
      <c r="D522" s="197">
        <v>3140</v>
      </c>
      <c r="E522" s="197">
        <v>3140</v>
      </c>
    </row>
    <row r="523" spans="1:5" ht="23.25" customHeight="1" thickBot="1" x14ac:dyDescent="0.3">
      <c r="A523" s="1" t="s">
        <v>39</v>
      </c>
      <c r="B523" s="151">
        <v>600</v>
      </c>
      <c r="C523" s="151">
        <v>600</v>
      </c>
      <c r="D523" s="151">
        <v>600</v>
      </c>
      <c r="E523" s="151">
        <v>600</v>
      </c>
    </row>
    <row r="524" spans="1:5" ht="15.75" customHeight="1" thickBot="1" x14ac:dyDescent="0.3">
      <c r="A524" s="1" t="s">
        <v>1</v>
      </c>
      <c r="B524" s="151">
        <v>400</v>
      </c>
      <c r="C524" s="151">
        <v>400</v>
      </c>
      <c r="D524" s="151">
        <v>400</v>
      </c>
      <c r="E524" s="151">
        <v>400</v>
      </c>
    </row>
    <row r="525" spans="1:5" ht="15.75" customHeight="1" thickBot="1" x14ac:dyDescent="0.3">
      <c r="A525" s="1" t="s">
        <v>2</v>
      </c>
      <c r="B525" s="151">
        <v>0</v>
      </c>
      <c r="C525" s="146">
        <v>0</v>
      </c>
      <c r="D525" s="146">
        <v>0</v>
      </c>
      <c r="E525" s="146">
        <v>0</v>
      </c>
    </row>
    <row r="526" spans="1:5" ht="15.75" customHeight="1" thickBot="1" x14ac:dyDescent="0.3">
      <c r="A526" s="1" t="s">
        <v>28</v>
      </c>
      <c r="B526" s="151">
        <v>0</v>
      </c>
      <c r="C526" s="146">
        <v>0</v>
      </c>
      <c r="D526" s="146">
        <v>0</v>
      </c>
      <c r="E526" s="146">
        <v>0</v>
      </c>
    </row>
    <row r="527" spans="1:5" ht="15.75" customHeight="1" thickBot="1" x14ac:dyDescent="0.3">
      <c r="A527" s="1" t="s">
        <v>29</v>
      </c>
      <c r="B527" s="151">
        <v>0</v>
      </c>
      <c r="C527" s="146">
        <v>0</v>
      </c>
      <c r="D527" s="146">
        <v>0</v>
      </c>
      <c r="E527" s="146">
        <v>0</v>
      </c>
    </row>
    <row r="528" spans="1:5" ht="27.75" customHeight="1" thickBot="1" x14ac:dyDescent="0.3">
      <c r="A528" s="1" t="s">
        <v>3</v>
      </c>
      <c r="B528" s="151">
        <v>0</v>
      </c>
      <c r="C528" s="146">
        <v>0</v>
      </c>
      <c r="D528" s="146">
        <v>0</v>
      </c>
      <c r="E528" s="146">
        <v>0</v>
      </c>
    </row>
    <row r="529" spans="1:5" ht="14.25" customHeight="1" thickBot="1" x14ac:dyDescent="0.3">
      <c r="A529" s="188" t="s">
        <v>44</v>
      </c>
      <c r="B529" s="151">
        <f>B528+B527+B526+B525+B524+B523+B522</f>
        <v>4140</v>
      </c>
      <c r="C529" s="151">
        <f>C528+C527+C526+C525+C524+C523+C522</f>
        <v>4140</v>
      </c>
      <c r="D529" s="151">
        <f>D528+D527+D526+D525+D524+D523+D522</f>
        <v>4140</v>
      </c>
      <c r="E529" s="151">
        <f>E528+E527+E526+E525+E524+E523+E522</f>
        <v>4140</v>
      </c>
    </row>
    <row r="530" spans="1:5" ht="13.5" customHeight="1" thickBot="1" x14ac:dyDescent="0.3">
      <c r="A530" s="187" t="s">
        <v>46</v>
      </c>
      <c r="B530" s="186">
        <f>IF(B529-B514=0,0,"Error")</f>
        <v>0</v>
      </c>
      <c r="C530" s="186">
        <f>IF(C529-C514=0,0,"Error")</f>
        <v>0</v>
      </c>
      <c r="D530" s="186">
        <f>IF(D529-D514=0,0,"Error")</f>
        <v>0</v>
      </c>
      <c r="E530" s="186">
        <f>IF(E529-E514=0,0,"Error")</f>
        <v>0</v>
      </c>
    </row>
    <row r="531" spans="1:5" ht="15.75" customHeight="1" thickBot="1" x14ac:dyDescent="0.3">
      <c r="A531" s="181" t="s">
        <v>228</v>
      </c>
      <c r="B531" s="517" t="s">
        <v>227</v>
      </c>
      <c r="C531" s="518"/>
      <c r="D531" s="518"/>
      <c r="E531" s="519"/>
    </row>
    <row r="532" spans="1:5" ht="15.75" customHeight="1" thickBot="1" x14ac:dyDescent="0.3">
      <c r="A532" s="170" t="s">
        <v>10</v>
      </c>
      <c r="B532" s="517" t="s">
        <v>226</v>
      </c>
      <c r="C532" s="518"/>
      <c r="D532" s="518"/>
      <c r="E532" s="519"/>
    </row>
    <row r="533" spans="1:5" ht="13.5" customHeight="1" thickBot="1" x14ac:dyDescent="0.3">
      <c r="A533" s="170" t="s">
        <v>15</v>
      </c>
      <c r="B533" s="483" t="s">
        <v>221</v>
      </c>
      <c r="C533" s="484"/>
      <c r="D533" s="484"/>
      <c r="E533" s="485"/>
    </row>
    <row r="534" spans="1:5" ht="12.75" customHeight="1" x14ac:dyDescent="0.25">
      <c r="A534" s="486"/>
      <c r="B534" s="167">
        <v>2018</v>
      </c>
      <c r="C534" s="167">
        <v>2019</v>
      </c>
      <c r="D534" s="167">
        <v>2020</v>
      </c>
      <c r="E534" s="167">
        <v>2021</v>
      </c>
    </row>
    <row r="535" spans="1:5" ht="13.5" customHeight="1" thickBot="1" x14ac:dyDescent="0.3">
      <c r="A535" s="487"/>
      <c r="B535" s="165" t="s">
        <v>6</v>
      </c>
      <c r="C535" s="165" t="s">
        <v>7</v>
      </c>
      <c r="D535" s="165" t="s">
        <v>7</v>
      </c>
      <c r="E535" s="165" t="s">
        <v>7</v>
      </c>
    </row>
    <row r="536" spans="1:5" ht="15.75" customHeight="1" thickBot="1" x14ac:dyDescent="0.3">
      <c r="A536" s="170" t="s">
        <v>9</v>
      </c>
      <c r="B536" s="171">
        <v>6</v>
      </c>
      <c r="C536" s="171">
        <v>7</v>
      </c>
      <c r="D536" s="171">
        <v>7</v>
      </c>
      <c r="E536" s="171">
        <v>7</v>
      </c>
    </row>
    <row r="537" spans="1:5" ht="15.75" customHeight="1" thickBot="1" x14ac:dyDescent="0.3">
      <c r="A537" s="170" t="s">
        <v>16</v>
      </c>
      <c r="B537" s="171">
        <v>4715</v>
      </c>
      <c r="C537" s="171">
        <v>4715</v>
      </c>
      <c r="D537" s="171">
        <v>4715</v>
      </c>
      <c r="E537" s="171">
        <v>4715</v>
      </c>
    </row>
    <row r="538" spans="1:5" ht="15.75" customHeight="1" thickBot="1" x14ac:dyDescent="0.3">
      <c r="A538" s="170" t="s">
        <v>26</v>
      </c>
      <c r="B538" s="171">
        <f>B537/B536</f>
        <v>785.83333333333337</v>
      </c>
      <c r="C538" s="171">
        <f>C537/C536</f>
        <v>673.57142857142856</v>
      </c>
      <c r="D538" s="171">
        <f>D537/D536</f>
        <v>673.57142857142856</v>
      </c>
      <c r="E538" s="171">
        <f>E537/E536</f>
        <v>673.57142857142856</v>
      </c>
    </row>
    <row r="539" spans="1:5" ht="15.75" customHeight="1" x14ac:dyDescent="0.25">
      <c r="A539" s="207" t="s">
        <v>17</v>
      </c>
      <c r="B539" s="206"/>
      <c r="C539" s="205">
        <f t="shared" ref="C539:E541" si="20">C536/B536-1</f>
        <v>0.16666666666666674</v>
      </c>
      <c r="D539" s="205">
        <f t="shared" si="20"/>
        <v>0</v>
      </c>
      <c r="E539" s="205">
        <f t="shared" si="20"/>
        <v>0</v>
      </c>
    </row>
    <row r="540" spans="1:5" ht="15.75" customHeight="1" thickBot="1" x14ac:dyDescent="0.3">
      <c r="A540" s="204" t="s">
        <v>18</v>
      </c>
      <c r="B540" s="203"/>
      <c r="C540" s="202">
        <f t="shared" si="20"/>
        <v>0</v>
      </c>
      <c r="D540" s="202">
        <f t="shared" si="20"/>
        <v>0</v>
      </c>
      <c r="E540" s="202">
        <f t="shared" si="20"/>
        <v>0</v>
      </c>
    </row>
    <row r="541" spans="1:5" ht="15.75" customHeight="1" thickBot="1" x14ac:dyDescent="0.3">
      <c r="A541" s="170" t="s">
        <v>19</v>
      </c>
      <c r="B541" s="169"/>
      <c r="C541" s="168">
        <f t="shared" si="20"/>
        <v>-0.1428571428571429</v>
      </c>
      <c r="D541" s="168">
        <f t="shared" si="20"/>
        <v>0</v>
      </c>
      <c r="E541" s="168">
        <f t="shared" si="20"/>
        <v>0</v>
      </c>
    </row>
    <row r="542" spans="1:5" ht="15.75" customHeight="1" thickBot="1" x14ac:dyDescent="0.3">
      <c r="A542" s="488" t="s">
        <v>225</v>
      </c>
      <c r="B542" s="489"/>
      <c r="C542" s="489"/>
      <c r="D542" s="489"/>
      <c r="E542" s="490"/>
    </row>
    <row r="543" spans="1:5" ht="13.5" customHeight="1" x14ac:dyDescent="0.25">
      <c r="A543" s="486"/>
      <c r="B543" s="167">
        <v>2018</v>
      </c>
      <c r="C543" s="167">
        <v>2019</v>
      </c>
      <c r="D543" s="167">
        <v>2020</v>
      </c>
      <c r="E543" s="167">
        <v>2021</v>
      </c>
    </row>
    <row r="544" spans="1:5" ht="13.5" customHeight="1" thickBot="1" x14ac:dyDescent="0.3">
      <c r="A544" s="487"/>
      <c r="B544" s="165" t="s">
        <v>6</v>
      </c>
      <c r="C544" s="165" t="s">
        <v>7</v>
      </c>
      <c r="D544" s="165" t="s">
        <v>7</v>
      </c>
      <c r="E544" s="165" t="s">
        <v>7</v>
      </c>
    </row>
    <row r="545" spans="1:5" ht="16.5" customHeight="1" thickBot="1" x14ac:dyDescent="0.3">
      <c r="A545" s="1" t="s">
        <v>0</v>
      </c>
      <c r="B545" s="197">
        <v>3500</v>
      </c>
      <c r="C545" s="197">
        <v>3500</v>
      </c>
      <c r="D545" s="197">
        <v>3500</v>
      </c>
      <c r="E545" s="197">
        <v>3500</v>
      </c>
    </row>
    <row r="546" spans="1:5" ht="23.25" customHeight="1" thickBot="1" x14ac:dyDescent="0.3">
      <c r="A546" s="1" t="s">
        <v>39</v>
      </c>
      <c r="B546" s="151">
        <v>600</v>
      </c>
      <c r="C546" s="151">
        <v>600</v>
      </c>
      <c r="D546" s="151">
        <v>600</v>
      </c>
      <c r="E546" s="151">
        <v>600</v>
      </c>
    </row>
    <row r="547" spans="1:5" ht="15.75" customHeight="1" thickBot="1" x14ac:dyDescent="0.3">
      <c r="A547" s="1" t="s">
        <v>1</v>
      </c>
      <c r="B547" s="151">
        <v>615</v>
      </c>
      <c r="C547" s="151">
        <v>615</v>
      </c>
      <c r="D547" s="151">
        <v>615</v>
      </c>
      <c r="E547" s="151">
        <v>615</v>
      </c>
    </row>
    <row r="548" spans="1:5" ht="15.75" customHeight="1" thickBot="1" x14ac:dyDescent="0.3">
      <c r="A548" s="1" t="s">
        <v>2</v>
      </c>
      <c r="B548" s="151">
        <v>0</v>
      </c>
      <c r="C548" s="146">
        <v>0</v>
      </c>
      <c r="D548" s="146">
        <v>0</v>
      </c>
      <c r="E548" s="146">
        <v>0</v>
      </c>
    </row>
    <row r="549" spans="1:5" ht="15.75" customHeight="1" thickBot="1" x14ac:dyDescent="0.3">
      <c r="A549" s="1" t="s">
        <v>28</v>
      </c>
      <c r="B549" s="151">
        <v>0</v>
      </c>
      <c r="C549" s="146">
        <v>0</v>
      </c>
      <c r="D549" s="146">
        <v>0</v>
      </c>
      <c r="E549" s="146">
        <v>0</v>
      </c>
    </row>
    <row r="550" spans="1:5" ht="15.75" customHeight="1" thickBot="1" x14ac:dyDescent="0.3">
      <c r="A550" s="1" t="s">
        <v>29</v>
      </c>
      <c r="B550" s="151">
        <v>0</v>
      </c>
      <c r="C550" s="146">
        <v>0</v>
      </c>
      <c r="D550" s="146">
        <v>0</v>
      </c>
      <c r="E550" s="146">
        <v>0</v>
      </c>
    </row>
    <row r="551" spans="1:5" ht="24.75" customHeight="1" thickBot="1" x14ac:dyDescent="0.3">
      <c r="A551" s="1" t="s">
        <v>3</v>
      </c>
      <c r="B551" s="151">
        <v>0</v>
      </c>
      <c r="C551" s="146">
        <v>0</v>
      </c>
      <c r="D551" s="146">
        <v>0</v>
      </c>
      <c r="E551" s="146">
        <v>0</v>
      </c>
    </row>
    <row r="552" spans="1:5" ht="15.75" customHeight="1" thickBot="1" x14ac:dyDescent="0.3">
      <c r="A552" s="188" t="s">
        <v>44</v>
      </c>
      <c r="B552" s="151">
        <f>B551+B550+B549+B548+B547+B546+B545</f>
        <v>4715</v>
      </c>
      <c r="C552" s="151">
        <f>C551+C550+C549+C548+C547+C546+C545</f>
        <v>4715</v>
      </c>
      <c r="D552" s="151">
        <f>D551+D550+D549+D548+D547+D546+D545</f>
        <v>4715</v>
      </c>
      <c r="E552" s="151">
        <f>E551+E550+E549+E548+E547+E546+E545</f>
        <v>4715</v>
      </c>
    </row>
    <row r="553" spans="1:5" ht="15.75" customHeight="1" thickBot="1" x14ac:dyDescent="0.3">
      <c r="A553" s="187" t="s">
        <v>46</v>
      </c>
      <c r="B553" s="186">
        <f>IF(B552-B537=0,0,"Error")</f>
        <v>0</v>
      </c>
      <c r="C553" s="186">
        <f>IF(C552-C537=0,0,"Error")</f>
        <v>0</v>
      </c>
      <c r="D553" s="186">
        <f>IF(D552-D537=0,0,"Error")</f>
        <v>0</v>
      </c>
      <c r="E553" s="186">
        <f>IF(E552-E537=0,0,"Error")</f>
        <v>0</v>
      </c>
    </row>
    <row r="554" spans="1:5" ht="25.5" customHeight="1" thickBot="1" x14ac:dyDescent="0.3">
      <c r="A554" s="181" t="s">
        <v>224</v>
      </c>
      <c r="B554" s="517" t="s">
        <v>223</v>
      </c>
      <c r="C554" s="518"/>
      <c r="D554" s="518"/>
      <c r="E554" s="519"/>
    </row>
    <row r="555" spans="1:5" ht="27.75" customHeight="1" thickBot="1" x14ac:dyDescent="0.3">
      <c r="A555" s="170" t="s">
        <v>10</v>
      </c>
      <c r="B555" s="517" t="s">
        <v>222</v>
      </c>
      <c r="C555" s="518"/>
      <c r="D555" s="518"/>
      <c r="E555" s="519"/>
    </row>
    <row r="556" spans="1:5" ht="15" customHeight="1" thickBot="1" x14ac:dyDescent="0.3">
      <c r="A556" s="170" t="s">
        <v>15</v>
      </c>
      <c r="B556" s="483" t="s">
        <v>221</v>
      </c>
      <c r="C556" s="484"/>
      <c r="D556" s="484"/>
      <c r="E556" s="485"/>
    </row>
    <row r="557" spans="1:5" ht="12" customHeight="1" x14ac:dyDescent="0.25">
      <c r="A557" s="199"/>
      <c r="B557" s="167">
        <v>2018</v>
      </c>
      <c r="C557" s="167">
        <v>2019</v>
      </c>
      <c r="D557" s="167">
        <v>2020</v>
      </c>
      <c r="E557" s="167">
        <v>2021</v>
      </c>
    </row>
    <row r="558" spans="1:5" ht="11.25" customHeight="1" thickBot="1" x14ac:dyDescent="0.3">
      <c r="A558" s="169"/>
      <c r="B558" s="165" t="s">
        <v>6</v>
      </c>
      <c r="C558" s="165" t="s">
        <v>7</v>
      </c>
      <c r="D558" s="165" t="s">
        <v>7</v>
      </c>
      <c r="E558" s="165" t="s">
        <v>7</v>
      </c>
    </row>
    <row r="559" spans="1:5" ht="15.75" customHeight="1" thickBot="1" x14ac:dyDescent="0.3">
      <c r="A559" s="170" t="s">
        <v>9</v>
      </c>
      <c r="B559" s="171">
        <v>5</v>
      </c>
      <c r="C559" s="171">
        <v>5</v>
      </c>
      <c r="D559" s="171">
        <v>5</v>
      </c>
      <c r="E559" s="171">
        <v>5</v>
      </c>
    </row>
    <row r="560" spans="1:5" ht="15.75" customHeight="1" thickBot="1" x14ac:dyDescent="0.3">
      <c r="A560" s="170" t="s">
        <v>16</v>
      </c>
      <c r="B560" s="171">
        <v>3800</v>
      </c>
      <c r="C560" s="171">
        <v>3800</v>
      </c>
      <c r="D560" s="171">
        <v>3800</v>
      </c>
      <c r="E560" s="171">
        <v>3800</v>
      </c>
    </row>
    <row r="561" spans="1:5" ht="15.75" customHeight="1" thickBot="1" x14ac:dyDescent="0.3">
      <c r="A561" s="170" t="s">
        <v>26</v>
      </c>
      <c r="B561" s="171">
        <f>B560/B559</f>
        <v>760</v>
      </c>
      <c r="C561" s="171">
        <f>C560/C559</f>
        <v>760</v>
      </c>
      <c r="D561" s="171">
        <f>D560/D559</f>
        <v>760</v>
      </c>
      <c r="E561" s="171">
        <f>E560/E559</f>
        <v>760</v>
      </c>
    </row>
    <row r="562" spans="1:5" ht="15.75" customHeight="1" thickBot="1" x14ac:dyDescent="0.3">
      <c r="A562" s="170" t="s">
        <v>17</v>
      </c>
      <c r="B562" s="169"/>
      <c r="C562" s="168">
        <f t="shared" ref="C562:E564" si="21">C559/B559-1</f>
        <v>0</v>
      </c>
      <c r="D562" s="168">
        <f t="shared" si="21"/>
        <v>0</v>
      </c>
      <c r="E562" s="168">
        <f t="shared" si="21"/>
        <v>0</v>
      </c>
    </row>
    <row r="563" spans="1:5" ht="15.75" customHeight="1" thickBot="1" x14ac:dyDescent="0.3">
      <c r="A563" s="170" t="s">
        <v>18</v>
      </c>
      <c r="B563" s="169"/>
      <c r="C563" s="168">
        <f t="shared" si="21"/>
        <v>0</v>
      </c>
      <c r="D563" s="168">
        <f t="shared" si="21"/>
        <v>0</v>
      </c>
      <c r="E563" s="168">
        <f t="shared" si="21"/>
        <v>0</v>
      </c>
    </row>
    <row r="564" spans="1:5" ht="15.75" customHeight="1" thickBot="1" x14ac:dyDescent="0.3">
      <c r="A564" s="170" t="s">
        <v>19</v>
      </c>
      <c r="B564" s="169"/>
      <c r="C564" s="168">
        <f t="shared" si="21"/>
        <v>0</v>
      </c>
      <c r="D564" s="168">
        <f t="shared" si="21"/>
        <v>0</v>
      </c>
      <c r="E564" s="168">
        <f t="shared" si="21"/>
        <v>0</v>
      </c>
    </row>
    <row r="565" spans="1:5" ht="15.75" customHeight="1" thickBot="1" x14ac:dyDescent="0.3">
      <c r="A565" s="488" t="s">
        <v>220</v>
      </c>
      <c r="B565" s="489"/>
      <c r="C565" s="489"/>
      <c r="D565" s="489"/>
      <c r="E565" s="490"/>
    </row>
    <row r="566" spans="1:5" ht="11.25" customHeight="1" x14ac:dyDescent="0.25">
      <c r="A566" s="486"/>
      <c r="B566" s="167">
        <v>2018</v>
      </c>
      <c r="C566" s="167">
        <v>2019</v>
      </c>
      <c r="D566" s="167">
        <v>2020</v>
      </c>
      <c r="E566" s="167">
        <v>2021</v>
      </c>
    </row>
    <row r="567" spans="1:5" ht="12.75" customHeight="1" thickBot="1" x14ac:dyDescent="0.3">
      <c r="A567" s="487"/>
      <c r="B567" s="165" t="s">
        <v>6</v>
      </c>
      <c r="C567" s="165" t="s">
        <v>7</v>
      </c>
      <c r="D567" s="165" t="s">
        <v>7</v>
      </c>
      <c r="E567" s="165" t="s">
        <v>7</v>
      </c>
    </row>
    <row r="568" spans="1:5" ht="15.75" customHeight="1" thickBot="1" x14ac:dyDescent="0.3">
      <c r="A568" s="1" t="s">
        <v>0</v>
      </c>
      <c r="B568" s="197">
        <v>2000</v>
      </c>
      <c r="C568" s="197">
        <v>2000</v>
      </c>
      <c r="D568" s="197">
        <v>2000</v>
      </c>
      <c r="E568" s="197">
        <v>2000</v>
      </c>
    </row>
    <row r="569" spans="1:5" ht="24" customHeight="1" thickBot="1" x14ac:dyDescent="0.3">
      <c r="A569" s="1" t="s">
        <v>39</v>
      </c>
      <c r="B569" s="151">
        <v>350</v>
      </c>
      <c r="C569" s="151">
        <v>350</v>
      </c>
      <c r="D569" s="151">
        <v>350</v>
      </c>
      <c r="E569" s="151">
        <v>350</v>
      </c>
    </row>
    <row r="570" spans="1:5" ht="15.75" customHeight="1" thickBot="1" x14ac:dyDescent="0.3">
      <c r="A570" s="1" t="s">
        <v>1</v>
      </c>
      <c r="B570" s="151">
        <v>1450</v>
      </c>
      <c r="C570" s="151">
        <v>1450</v>
      </c>
      <c r="D570" s="151">
        <v>1450</v>
      </c>
      <c r="E570" s="151">
        <v>1450</v>
      </c>
    </row>
    <row r="571" spans="1:5" ht="15.75" customHeight="1" thickBot="1" x14ac:dyDescent="0.3">
      <c r="A571" s="1" t="s">
        <v>2</v>
      </c>
      <c r="B571" s="151">
        <v>0</v>
      </c>
      <c r="C571" s="146">
        <v>0</v>
      </c>
      <c r="D571" s="146">
        <v>0</v>
      </c>
      <c r="E571" s="146">
        <v>0</v>
      </c>
    </row>
    <row r="572" spans="1:5" ht="15.75" customHeight="1" thickBot="1" x14ac:dyDescent="0.3">
      <c r="A572" s="1" t="s">
        <v>28</v>
      </c>
      <c r="B572" s="151">
        <v>0</v>
      </c>
      <c r="C572" s="146">
        <v>0</v>
      </c>
      <c r="D572" s="146">
        <v>0</v>
      </c>
      <c r="E572" s="146">
        <v>0</v>
      </c>
    </row>
    <row r="573" spans="1:5" ht="15.75" customHeight="1" thickBot="1" x14ac:dyDescent="0.3">
      <c r="A573" s="1" t="s">
        <v>29</v>
      </c>
      <c r="B573" s="151">
        <v>0</v>
      </c>
      <c r="C573" s="146">
        <v>0</v>
      </c>
      <c r="D573" s="146">
        <v>0</v>
      </c>
      <c r="E573" s="146">
        <v>0</v>
      </c>
    </row>
    <row r="574" spans="1:5" ht="24" customHeight="1" thickBot="1" x14ac:dyDescent="0.3">
      <c r="A574" s="1" t="s">
        <v>3</v>
      </c>
      <c r="B574" s="151">
        <v>0</v>
      </c>
      <c r="C574" s="146">
        <v>0</v>
      </c>
      <c r="D574" s="146">
        <v>0</v>
      </c>
      <c r="E574" s="146">
        <v>0</v>
      </c>
    </row>
    <row r="575" spans="1:5" ht="15" customHeight="1" thickBot="1" x14ac:dyDescent="0.3">
      <c r="A575" s="188" t="s">
        <v>117</v>
      </c>
      <c r="B575" s="151">
        <f>B574+B573+B572+B571+B570+B569+B568</f>
        <v>3800</v>
      </c>
      <c r="C575" s="151">
        <f>C574+C573+C572+C571+C570+C569+C568</f>
        <v>3800</v>
      </c>
      <c r="D575" s="151">
        <f>D574+D573+D572+D571+D570+D569+D568</f>
        <v>3800</v>
      </c>
      <c r="E575" s="151">
        <f>E574+E573+E572+E571+E570+E569+E568</f>
        <v>3800</v>
      </c>
    </row>
    <row r="576" spans="1:5" ht="15" customHeight="1" thickBot="1" x14ac:dyDescent="0.3">
      <c r="A576" s="187" t="s">
        <v>46</v>
      </c>
      <c r="B576" s="186">
        <f>IF(B575-B560=0,0,"Error")</f>
        <v>0</v>
      </c>
      <c r="C576" s="186">
        <f>IF(C575-C560=0,0,"Error")</f>
        <v>0</v>
      </c>
      <c r="D576" s="186">
        <f>IF(D575-D560=0,0,"Error")</f>
        <v>0</v>
      </c>
      <c r="E576" s="186">
        <f>IF(E575-E560=0,0,"Error")</f>
        <v>0</v>
      </c>
    </row>
    <row r="577" spans="1:5" ht="30" customHeight="1" thickBot="1" x14ac:dyDescent="0.3">
      <c r="A577" s="201" t="s">
        <v>219</v>
      </c>
      <c r="B577" s="476" t="s">
        <v>218</v>
      </c>
      <c r="C577" s="477"/>
      <c r="D577" s="477"/>
      <c r="E577" s="478"/>
    </row>
    <row r="578" spans="1:5" ht="15" customHeight="1" thickBot="1" x14ac:dyDescent="0.3">
      <c r="A578" s="494" t="s">
        <v>125</v>
      </c>
      <c r="B578" s="495"/>
      <c r="C578" s="495"/>
      <c r="D578" s="495"/>
      <c r="E578" s="496"/>
    </row>
    <row r="579" spans="1:5" ht="25.5" customHeight="1" thickBot="1" x14ac:dyDescent="0.3">
      <c r="A579" s="170" t="s">
        <v>217</v>
      </c>
      <c r="B579" s="200">
        <v>175</v>
      </c>
      <c r="C579" s="200">
        <v>177</v>
      </c>
      <c r="D579" s="200">
        <v>178</v>
      </c>
      <c r="E579" s="200">
        <v>180</v>
      </c>
    </row>
    <row r="580" spans="1:5" ht="25.5" customHeight="1" thickBot="1" x14ac:dyDescent="0.3">
      <c r="A580" s="170" t="s">
        <v>216</v>
      </c>
      <c r="B580" s="200">
        <v>29</v>
      </c>
      <c r="C580" s="200">
        <v>31</v>
      </c>
      <c r="D580" s="200">
        <v>31</v>
      </c>
      <c r="E580" s="200">
        <v>32</v>
      </c>
    </row>
    <row r="581" spans="1:5" ht="25.5" customHeight="1" thickBot="1" x14ac:dyDescent="0.3">
      <c r="A581" s="170" t="s">
        <v>215</v>
      </c>
      <c r="B581" s="200">
        <v>13</v>
      </c>
      <c r="C581" s="200">
        <v>15</v>
      </c>
      <c r="D581" s="200">
        <v>15</v>
      </c>
      <c r="E581" s="200">
        <v>16</v>
      </c>
    </row>
    <row r="582" spans="1:5" ht="25.5" customHeight="1" thickBot="1" x14ac:dyDescent="0.3">
      <c r="A582" s="181" t="s">
        <v>32</v>
      </c>
      <c r="B582" s="382" t="s">
        <v>214</v>
      </c>
      <c r="C582" s="383"/>
      <c r="D582" s="383"/>
      <c r="E582" s="482"/>
    </row>
    <row r="583" spans="1:5" ht="25.5" customHeight="1" thickBot="1" x14ac:dyDescent="0.3">
      <c r="A583" s="170" t="s">
        <v>10</v>
      </c>
      <c r="B583" s="505" t="s">
        <v>213</v>
      </c>
      <c r="C583" s="506"/>
      <c r="D583" s="506"/>
      <c r="E583" s="507"/>
    </row>
    <row r="584" spans="1:5" ht="14.25" customHeight="1" thickBot="1" x14ac:dyDescent="0.3">
      <c r="A584" s="170" t="s">
        <v>15</v>
      </c>
      <c r="B584" s="483" t="s">
        <v>212</v>
      </c>
      <c r="C584" s="484"/>
      <c r="D584" s="484"/>
      <c r="E584" s="485"/>
    </row>
    <row r="585" spans="1:5" ht="15" customHeight="1" x14ac:dyDescent="0.25">
      <c r="A585" s="199"/>
      <c r="B585" s="167">
        <v>2018</v>
      </c>
      <c r="C585" s="167">
        <v>2019</v>
      </c>
      <c r="D585" s="167">
        <v>2020</v>
      </c>
      <c r="E585" s="167">
        <v>2021</v>
      </c>
    </row>
    <row r="586" spans="1:5" ht="15" customHeight="1" thickBot="1" x14ac:dyDescent="0.3">
      <c r="A586" s="169"/>
      <c r="B586" s="165" t="s">
        <v>6</v>
      </c>
      <c r="C586" s="165" t="s">
        <v>7</v>
      </c>
      <c r="D586" s="165" t="s">
        <v>7</v>
      </c>
      <c r="E586" s="165" t="s">
        <v>7</v>
      </c>
    </row>
    <row r="587" spans="1:5" ht="14.25" customHeight="1" thickBot="1" x14ac:dyDescent="0.3">
      <c r="A587" s="170" t="s">
        <v>9</v>
      </c>
      <c r="B587" s="171">
        <v>1</v>
      </c>
      <c r="C587" s="198">
        <v>2</v>
      </c>
      <c r="D587" s="198">
        <v>2</v>
      </c>
      <c r="E587" s="198">
        <v>2</v>
      </c>
    </row>
    <row r="588" spans="1:5" ht="14.25" customHeight="1" thickBot="1" x14ac:dyDescent="0.3">
      <c r="A588" s="170" t="s">
        <v>16</v>
      </c>
      <c r="B588" s="171">
        <v>0</v>
      </c>
      <c r="C588" s="171">
        <v>0</v>
      </c>
      <c r="D588" s="171">
        <v>0</v>
      </c>
      <c r="E588" s="171">
        <v>0</v>
      </c>
    </row>
    <row r="589" spans="1:5" ht="14.25" customHeight="1" thickBot="1" x14ac:dyDescent="0.3">
      <c r="A589" s="170" t="s">
        <v>26</v>
      </c>
      <c r="B589" s="171"/>
      <c r="C589" s="198"/>
      <c r="D589" s="198"/>
      <c r="E589" s="198"/>
    </row>
    <row r="590" spans="1:5" ht="13.5" customHeight="1" thickBot="1" x14ac:dyDescent="0.3">
      <c r="A590" s="170" t="s">
        <v>17</v>
      </c>
      <c r="B590" s="169"/>
      <c r="C590" s="168">
        <f t="shared" ref="C590:E592" si="22">C587/B587-1</f>
        <v>1</v>
      </c>
      <c r="D590" s="168">
        <f t="shared" si="22"/>
        <v>0</v>
      </c>
      <c r="E590" s="168">
        <f t="shared" si="22"/>
        <v>0</v>
      </c>
    </row>
    <row r="591" spans="1:5" ht="14.25" customHeight="1" thickBot="1" x14ac:dyDescent="0.3">
      <c r="A591" s="170" t="s">
        <v>18</v>
      </c>
      <c r="B591" s="169"/>
      <c r="C591" s="168" t="e">
        <f t="shared" si="22"/>
        <v>#DIV/0!</v>
      </c>
      <c r="D591" s="168" t="e">
        <f t="shared" si="22"/>
        <v>#DIV/0!</v>
      </c>
      <c r="E591" s="168" t="e">
        <f t="shared" si="22"/>
        <v>#DIV/0!</v>
      </c>
    </row>
    <row r="592" spans="1:5" ht="15" customHeight="1" thickBot="1" x14ac:dyDescent="0.3">
      <c r="A592" s="170" t="s">
        <v>19</v>
      </c>
      <c r="B592" s="169"/>
      <c r="C592" s="168" t="e">
        <f t="shared" si="22"/>
        <v>#DIV/0!</v>
      </c>
      <c r="D592" s="168" t="e">
        <f t="shared" si="22"/>
        <v>#DIV/0!</v>
      </c>
      <c r="E592" s="168" t="e">
        <f t="shared" si="22"/>
        <v>#DIV/0!</v>
      </c>
    </row>
    <row r="593" spans="1:5" ht="15" customHeight="1" thickBot="1" x14ac:dyDescent="0.3">
      <c r="A593" s="488" t="s">
        <v>207</v>
      </c>
      <c r="B593" s="489"/>
      <c r="C593" s="489"/>
      <c r="D593" s="489"/>
      <c r="E593" s="490"/>
    </row>
    <row r="594" spans="1:5" ht="15" customHeight="1" x14ac:dyDescent="0.25">
      <c r="A594" s="486"/>
      <c r="B594" s="167">
        <v>2018</v>
      </c>
      <c r="C594" s="167">
        <v>2019</v>
      </c>
      <c r="D594" s="167">
        <v>2020</v>
      </c>
      <c r="E594" s="167">
        <v>2021</v>
      </c>
    </row>
    <row r="595" spans="1:5" ht="15" customHeight="1" thickBot="1" x14ac:dyDescent="0.3">
      <c r="A595" s="487"/>
      <c r="B595" s="165" t="s">
        <v>6</v>
      </c>
      <c r="C595" s="165" t="s">
        <v>7</v>
      </c>
      <c r="D595" s="165" t="s">
        <v>7</v>
      </c>
      <c r="E595" s="165" t="s">
        <v>7</v>
      </c>
    </row>
    <row r="596" spans="1:5" ht="15" customHeight="1" thickBot="1" x14ac:dyDescent="0.3">
      <c r="A596" s="1" t="s">
        <v>0</v>
      </c>
      <c r="B596" s="197">
        <v>0</v>
      </c>
      <c r="C596" s="197">
        <v>0</v>
      </c>
      <c r="D596" s="197">
        <v>0</v>
      </c>
      <c r="E596" s="197">
        <v>0</v>
      </c>
    </row>
    <row r="597" spans="1:5" ht="22.5" customHeight="1" x14ac:dyDescent="0.25">
      <c r="A597" s="196" t="s">
        <v>39</v>
      </c>
      <c r="B597" s="195">
        <v>0</v>
      </c>
      <c r="C597" s="195">
        <v>0</v>
      </c>
      <c r="D597" s="195">
        <v>0</v>
      </c>
      <c r="E597" s="195">
        <v>0</v>
      </c>
    </row>
    <row r="598" spans="1:5" ht="15" customHeight="1" thickBot="1" x14ac:dyDescent="0.3">
      <c r="A598" s="191" t="s">
        <v>1</v>
      </c>
      <c r="B598" s="190">
        <v>0</v>
      </c>
      <c r="C598" s="190">
        <v>0</v>
      </c>
      <c r="D598" s="190">
        <v>0</v>
      </c>
      <c r="E598" s="190">
        <v>0</v>
      </c>
    </row>
    <row r="599" spans="1:5" ht="15" customHeight="1" x14ac:dyDescent="0.25">
      <c r="A599" s="194" t="s">
        <v>2</v>
      </c>
      <c r="B599" s="193">
        <v>0</v>
      </c>
      <c r="C599" s="192">
        <v>0</v>
      </c>
      <c r="D599" s="192">
        <v>0</v>
      </c>
      <c r="E599" s="192">
        <v>0</v>
      </c>
    </row>
    <row r="600" spans="1:5" ht="15" customHeight="1" thickBot="1" x14ac:dyDescent="0.3">
      <c r="A600" s="191" t="s">
        <v>28</v>
      </c>
      <c r="B600" s="190">
        <v>0</v>
      </c>
      <c r="C600" s="189">
        <v>0</v>
      </c>
      <c r="D600" s="189">
        <v>0</v>
      </c>
      <c r="E600" s="189">
        <v>0</v>
      </c>
    </row>
    <row r="601" spans="1:5" ht="15" customHeight="1" thickBot="1" x14ac:dyDescent="0.3">
      <c r="A601" s="1" t="s">
        <v>29</v>
      </c>
      <c r="B601" s="151">
        <v>0</v>
      </c>
      <c r="C601" s="146">
        <v>0</v>
      </c>
      <c r="D601" s="146">
        <v>0</v>
      </c>
      <c r="E601" s="146">
        <v>0</v>
      </c>
    </row>
    <row r="602" spans="1:5" ht="13.5" customHeight="1" thickBot="1" x14ac:dyDescent="0.3">
      <c r="A602" s="1" t="s">
        <v>3</v>
      </c>
      <c r="B602" s="151">
        <v>0</v>
      </c>
      <c r="C602" s="146">
        <v>0</v>
      </c>
      <c r="D602" s="146">
        <v>0</v>
      </c>
      <c r="E602" s="146">
        <v>0</v>
      </c>
    </row>
    <row r="603" spans="1:5" ht="15" customHeight="1" thickBot="1" x14ac:dyDescent="0.3">
      <c r="A603" s="188" t="s">
        <v>117</v>
      </c>
      <c r="B603" s="151">
        <f>B602+B601+B600+B599+B598+B597+B596</f>
        <v>0</v>
      </c>
      <c r="C603" s="151">
        <f>C602+C601+C600+C599+C598+C597</f>
        <v>0</v>
      </c>
      <c r="D603" s="151">
        <f>D602+D601+D600+D599+D598+D597</f>
        <v>0</v>
      </c>
      <c r="E603" s="151">
        <f>E602+E601+E600+E599+E598+E597</f>
        <v>0</v>
      </c>
    </row>
    <row r="604" spans="1:5" ht="15" customHeight="1" thickBot="1" x14ac:dyDescent="0.3">
      <c r="A604" s="187" t="s">
        <v>46</v>
      </c>
      <c r="B604" s="186">
        <f>IF(B603-B588=0,0,"Error")</f>
        <v>0</v>
      </c>
      <c r="C604" s="186">
        <f>IF(C603-C588=0,0,"Error")</f>
        <v>0</v>
      </c>
      <c r="D604" s="186">
        <f>IF(D603-D588=0,0,"Error")</f>
        <v>0</v>
      </c>
      <c r="E604" s="186">
        <f>IF(E603-E588=0,0,"Error")</f>
        <v>0</v>
      </c>
    </row>
    <row r="605" spans="1:5" ht="15.75" customHeight="1" thickBot="1" x14ac:dyDescent="0.3">
      <c r="A605" s="479" t="s">
        <v>55</v>
      </c>
      <c r="B605" s="480"/>
      <c r="C605" s="480"/>
      <c r="D605" s="480"/>
      <c r="E605" s="481"/>
    </row>
    <row r="606" spans="1:5" ht="15.75" thickBot="1" x14ac:dyDescent="0.3">
      <c r="A606" s="479" t="s">
        <v>211</v>
      </c>
      <c r="B606" s="480"/>
      <c r="C606" s="480"/>
      <c r="D606" s="480"/>
      <c r="E606" s="481"/>
    </row>
    <row r="607" spans="1:5" ht="18" customHeight="1" thickBot="1" x14ac:dyDescent="0.3">
      <c r="A607" s="185" t="s">
        <v>210</v>
      </c>
      <c r="B607" s="184" t="s">
        <v>209</v>
      </c>
      <c r="C607" s="183"/>
      <c r="D607" s="183"/>
      <c r="E607" s="182"/>
    </row>
    <row r="608" spans="1:5" ht="15.75" thickBot="1" x14ac:dyDescent="0.3">
      <c r="A608" s="181" t="s">
        <v>32</v>
      </c>
      <c r="B608" s="180" t="s">
        <v>208</v>
      </c>
      <c r="C608" s="179"/>
      <c r="D608" s="179"/>
      <c r="E608" s="178"/>
    </row>
    <row r="609" spans="1:7" ht="15.75" thickBot="1" x14ac:dyDescent="0.3">
      <c r="A609" s="170" t="s">
        <v>10</v>
      </c>
      <c r="B609" s="177" t="s">
        <v>208</v>
      </c>
      <c r="C609" s="176"/>
      <c r="D609" s="176"/>
      <c r="E609" s="175"/>
    </row>
    <row r="610" spans="1:7" ht="15.75" thickBot="1" x14ac:dyDescent="0.3">
      <c r="A610" s="170" t="s">
        <v>15</v>
      </c>
      <c r="B610" s="174" t="s">
        <v>208</v>
      </c>
      <c r="C610" s="173"/>
      <c r="D610" s="173"/>
      <c r="E610" s="172"/>
    </row>
    <row r="611" spans="1:7" ht="10.5" customHeight="1" x14ac:dyDescent="0.25">
      <c r="A611" s="163"/>
      <c r="B611" s="167">
        <v>2018</v>
      </c>
      <c r="C611" s="167">
        <v>2019</v>
      </c>
      <c r="D611" s="167">
        <v>2020</v>
      </c>
      <c r="E611" s="167">
        <v>2021</v>
      </c>
    </row>
    <row r="612" spans="1:7" ht="11.25" customHeight="1" thickBot="1" x14ac:dyDescent="0.3">
      <c r="A612" s="166"/>
      <c r="B612" s="165" t="s">
        <v>6</v>
      </c>
      <c r="C612" s="165" t="s">
        <v>7</v>
      </c>
      <c r="D612" s="165" t="s">
        <v>7</v>
      </c>
      <c r="E612" s="165" t="s">
        <v>7</v>
      </c>
    </row>
    <row r="613" spans="1:7" ht="15.75" thickBot="1" x14ac:dyDescent="0.3">
      <c r="A613" s="170" t="s">
        <v>9</v>
      </c>
      <c r="B613" s="171"/>
      <c r="C613" s="171"/>
      <c r="D613" s="171"/>
      <c r="E613" s="171"/>
    </row>
    <row r="614" spans="1:7" ht="15" customHeight="1" thickBot="1" x14ac:dyDescent="0.3">
      <c r="A614" s="170" t="s">
        <v>16</v>
      </c>
      <c r="B614" s="171"/>
      <c r="C614" s="171"/>
      <c r="D614" s="171"/>
      <c r="E614" s="171"/>
    </row>
    <row r="615" spans="1:7" ht="15" customHeight="1" thickBot="1" x14ac:dyDescent="0.3">
      <c r="A615" s="170" t="s">
        <v>26</v>
      </c>
      <c r="B615" s="171" t="e">
        <f>B614/B613</f>
        <v>#DIV/0!</v>
      </c>
      <c r="C615" s="171" t="e">
        <f>C614/C613</f>
        <v>#DIV/0!</v>
      </c>
      <c r="D615" s="171" t="e">
        <f>D614/D613</f>
        <v>#DIV/0!</v>
      </c>
      <c r="E615" s="171" t="e">
        <f>E614/E613</f>
        <v>#DIV/0!</v>
      </c>
    </row>
    <row r="616" spans="1:7" ht="17.25" customHeight="1" thickBot="1" x14ac:dyDescent="0.3">
      <c r="A616" s="170" t="s">
        <v>17</v>
      </c>
      <c r="B616" s="169" t="s">
        <v>23</v>
      </c>
      <c r="C616" s="168" t="e">
        <f t="shared" ref="C616:E618" si="23">C613/B613-1</f>
        <v>#DIV/0!</v>
      </c>
      <c r="D616" s="168" t="e">
        <f t="shared" si="23"/>
        <v>#DIV/0!</v>
      </c>
      <c r="E616" s="168" t="e">
        <f t="shared" si="23"/>
        <v>#DIV/0!</v>
      </c>
      <c r="G616" s="10"/>
    </row>
    <row r="617" spans="1:7" ht="17.25" customHeight="1" thickBot="1" x14ac:dyDescent="0.3">
      <c r="A617" s="170" t="s">
        <v>18</v>
      </c>
      <c r="B617" s="169" t="s">
        <v>23</v>
      </c>
      <c r="C617" s="168" t="e">
        <f t="shared" si="23"/>
        <v>#DIV/0!</v>
      </c>
      <c r="D617" s="168" t="e">
        <f t="shared" si="23"/>
        <v>#DIV/0!</v>
      </c>
      <c r="E617" s="168" t="e">
        <f t="shared" si="23"/>
        <v>#DIV/0!</v>
      </c>
    </row>
    <row r="618" spans="1:7" ht="17.25" customHeight="1" thickBot="1" x14ac:dyDescent="0.3">
      <c r="A618" s="170" t="s">
        <v>19</v>
      </c>
      <c r="B618" s="169" t="s">
        <v>23</v>
      </c>
      <c r="C618" s="168" t="e">
        <f t="shared" si="23"/>
        <v>#DIV/0!</v>
      </c>
      <c r="D618" s="168" t="e">
        <f t="shared" si="23"/>
        <v>#DIV/0!</v>
      </c>
      <c r="E618" s="168" t="e">
        <f t="shared" si="23"/>
        <v>#DIV/0!</v>
      </c>
    </row>
    <row r="619" spans="1:7" ht="18.75" customHeight="1" thickBot="1" x14ac:dyDescent="0.3">
      <c r="A619" s="488" t="s">
        <v>207</v>
      </c>
      <c r="B619" s="489"/>
      <c r="C619" s="489"/>
      <c r="D619" s="489"/>
      <c r="E619" s="490"/>
    </row>
    <row r="620" spans="1:7" ht="13.5" customHeight="1" x14ac:dyDescent="0.25">
      <c r="A620" s="163"/>
      <c r="B620" s="167">
        <v>2018</v>
      </c>
      <c r="C620" s="167">
        <v>2019</v>
      </c>
      <c r="D620" s="167">
        <v>2020</v>
      </c>
      <c r="E620" s="167">
        <v>2021</v>
      </c>
    </row>
    <row r="621" spans="1:7" ht="12" customHeight="1" thickBot="1" x14ac:dyDescent="0.3">
      <c r="A621" s="166"/>
      <c r="B621" s="165" t="s">
        <v>6</v>
      </c>
      <c r="C621" s="165" t="s">
        <v>7</v>
      </c>
      <c r="D621" s="165" t="s">
        <v>7</v>
      </c>
      <c r="E621" s="165" t="s">
        <v>7</v>
      </c>
    </row>
    <row r="622" spans="1:7" ht="17.25" customHeight="1" thickBot="1" x14ac:dyDescent="0.3">
      <c r="A622" s="1" t="s">
        <v>57</v>
      </c>
      <c r="B622" s="146"/>
      <c r="C622" s="146"/>
      <c r="D622" s="146"/>
      <c r="E622" s="146"/>
    </row>
    <row r="623" spans="1:7" ht="15" customHeight="1" thickBot="1" x14ac:dyDescent="0.3">
      <c r="A623" s="1" t="s">
        <v>58</v>
      </c>
      <c r="B623" s="151"/>
      <c r="C623" s="146"/>
      <c r="D623" s="146"/>
      <c r="E623" s="146"/>
    </row>
    <row r="624" spans="1:7" ht="14.25" customHeight="1" thickBot="1" x14ac:dyDescent="0.3">
      <c r="A624" s="164" t="s">
        <v>44</v>
      </c>
      <c r="B624" s="151">
        <f>B623+B622</f>
        <v>0</v>
      </c>
      <c r="C624" s="151">
        <f>C623+C622</f>
        <v>0</v>
      </c>
      <c r="D624" s="151">
        <f>D623+D622</f>
        <v>0</v>
      </c>
      <c r="E624" s="151">
        <f>E623+E622</f>
        <v>0</v>
      </c>
    </row>
    <row r="625" spans="1:5" ht="24.75" customHeight="1" x14ac:dyDescent="0.25">
      <c r="A625" s="163" t="s">
        <v>56</v>
      </c>
      <c r="B625" s="162"/>
      <c r="C625" s="161"/>
      <c r="D625" s="161"/>
      <c r="E625" s="160"/>
    </row>
    <row r="626" spans="1:5" ht="15.75" thickBot="1" x14ac:dyDescent="0.3">
      <c r="A626" s="159"/>
      <c r="B626" s="158"/>
      <c r="C626" s="158"/>
      <c r="D626" s="158"/>
      <c r="E626" s="158"/>
    </row>
    <row r="627" spans="1:5" ht="24.75" thickBot="1" x14ac:dyDescent="0.3">
      <c r="A627" s="157" t="s">
        <v>63</v>
      </c>
      <c r="B627" s="156">
        <f>B614+B560+B537+B514+B485+B462+B431+B403+B380+B357+B334+B311+B288+B265+B242+B213+B190+B161+B138+B115+B83+B60+B37</f>
        <v>208500</v>
      </c>
      <c r="C627" s="156">
        <f>C614+C560+C537+C514+C485+C462+C431+C403+C380+C357+C334+C311+C288+C265+C242+C213+C190+C161+C138+C115+C83+C60+C37</f>
        <v>208500</v>
      </c>
      <c r="D627" s="156">
        <f>D614+D560+D537+D514+D485+D462+D431+D403+D380+D357+D334+D311+D288+D265+D242+D213+D190+D161+D138+D115+D83+D60+D37</f>
        <v>208500</v>
      </c>
      <c r="E627" s="156">
        <f>E614+E560+E537+E514+E485+E462+E431+E403+E380+E357+E334+E311+E288+E265+E242+E213+E190+E161+E138+E115+E83+E60+E37</f>
        <v>208500</v>
      </c>
    </row>
    <row r="628" spans="1:5" ht="24.75" thickBot="1" x14ac:dyDescent="0.3">
      <c r="A628" s="157" t="s">
        <v>64</v>
      </c>
      <c r="B628" s="156">
        <f>B630+B632+B634+B636+B638+B640+B642+B644+B646</f>
        <v>208500</v>
      </c>
      <c r="C628" s="156">
        <f>C630+C632+C634+C636+C638+C640+C642+C644+C646</f>
        <v>208500</v>
      </c>
      <c r="D628" s="156">
        <f>D630+D632+D634+D636+D638+D640+D642+D644+D646</f>
        <v>208500</v>
      </c>
      <c r="E628" s="156">
        <f>E630+E632+E634+E636+E638+E640+E642+E644+E646</f>
        <v>208500</v>
      </c>
    </row>
    <row r="629" spans="1:5" ht="24.75" thickBot="1" x14ac:dyDescent="0.3">
      <c r="A629" s="155" t="s">
        <v>27</v>
      </c>
      <c r="B629" s="154"/>
      <c r="C629" s="153">
        <f>C628/B628-1</f>
        <v>0</v>
      </c>
      <c r="D629" s="153">
        <f>D628/C628-1</f>
        <v>0</v>
      </c>
      <c r="E629" s="153">
        <f>E628/D628-1</f>
        <v>0</v>
      </c>
    </row>
    <row r="630" spans="1:5" ht="15.75" thickBot="1" x14ac:dyDescent="0.3">
      <c r="A630" s="1" t="s">
        <v>0</v>
      </c>
      <c r="B630" s="146">
        <f>B568+B545+B522+B493+B470+B439+B411+B388+B365+B342+B319+B296+B273+B250+B221+B198+B169+B146+B123+B91+B68+B45</f>
        <v>118500</v>
      </c>
      <c r="C630" s="146">
        <f>C568+C545+C522+C493+C470+C439+C411+C388+C365+C342+C319+C296+C273+C250+C221+C198+C169+C146+C123+C91+C68+C45</f>
        <v>118500</v>
      </c>
      <c r="D630" s="146">
        <f>D568+D545+D522+D493+D470+D439+D411+D388+D365+D342+D319+D296+D273+D250+D221+D198+D169+D146+D123+D91+D68+D45</f>
        <v>118500</v>
      </c>
      <c r="E630" s="146">
        <f>E568+E545+E522+E493+E470+E439+E411+E388+E365+E342+E319+E296+E273+E250+E221+E198+E169+E146+E123+E91+E68+E45</f>
        <v>118500</v>
      </c>
    </row>
    <row r="631" spans="1:5" ht="15.75" thickBot="1" x14ac:dyDescent="0.3">
      <c r="A631" s="152" t="s">
        <v>206</v>
      </c>
      <c r="B631" s="151"/>
      <c r="C631" s="150">
        <f>C630/B630-1</f>
        <v>0</v>
      </c>
      <c r="D631" s="150">
        <f>D630/C630-1</f>
        <v>0</v>
      </c>
      <c r="E631" s="150">
        <f>E630/D630-1</f>
        <v>0</v>
      </c>
    </row>
    <row r="632" spans="1:5" ht="24.75" thickBot="1" x14ac:dyDescent="0.3">
      <c r="A632" s="1" t="s">
        <v>39</v>
      </c>
      <c r="B632" s="146">
        <f>B569+B546+B523+B494+B471+B440+B412+B389+B366+B343+B320+B297+B274+B251+B222+B199+B170+B147+B124+B92+B69+B46</f>
        <v>21000</v>
      </c>
      <c r="C632" s="146">
        <f>C569+C546+C523+C494+C471+C440+C412+C389+C366+C343+C320+C297+C274+C251+C222+C199+C170+C147+C124+C92+C69+C46</f>
        <v>21000</v>
      </c>
      <c r="D632" s="146">
        <f>D569+D546+D523+D494+D471+D440+D412+D389+D366+D343+D320+D297+D274+D251+D222+D199+D170+D147+D124+D92+D69+D46</f>
        <v>21000</v>
      </c>
      <c r="E632" s="146">
        <f>E569+E546+E523+E494+E471+E440+E412+E389+E366+E343+E320+E297+E274+E251+E222+E199+E170+E147+E124+E92+E69+E46</f>
        <v>21000</v>
      </c>
    </row>
    <row r="633" spans="1:5" ht="24.75" thickBot="1" x14ac:dyDescent="0.3">
      <c r="A633" s="152" t="s">
        <v>205</v>
      </c>
      <c r="B633" s="151"/>
      <c r="C633" s="150">
        <f>C632/B632-1</f>
        <v>0</v>
      </c>
      <c r="D633" s="150">
        <f>D632/C632-1</f>
        <v>0</v>
      </c>
      <c r="E633" s="150">
        <f>E632/D632-1</f>
        <v>0</v>
      </c>
    </row>
    <row r="634" spans="1:5" ht="15.75" thickBot="1" x14ac:dyDescent="0.3">
      <c r="A634" s="1" t="s">
        <v>1</v>
      </c>
      <c r="B634" s="146">
        <f>B570+B547+B524+B495+B472+B441+B413+B390+B367+B344+B321+B298+B275+B252+B223+B200+B171+B148+B125+B93+B70+B47</f>
        <v>69000</v>
      </c>
      <c r="C634" s="146">
        <f>C570+C547+C524+C495+C472+C441+C413+C390+C367+C344+C321+C298+C275+C252+C223+C200+C171+C148+C125+C93+C70+C47</f>
        <v>69000</v>
      </c>
      <c r="D634" s="146">
        <f>D570+D547+D524+D495+D472+D441+D413+D390+D367+D344+D321+D298+D275+D252+D223+D200+D171+D148+D125+D93+D70+D47</f>
        <v>69000</v>
      </c>
      <c r="E634" s="146">
        <f>E570+E547+E524+E495+E472+E441+E413+E390+E367+E344+E321+E298+E275+E252+E223+E200+E171+E148+E125+E93+E70+E47</f>
        <v>69000</v>
      </c>
    </row>
    <row r="635" spans="1:5" ht="15.75" thickBot="1" x14ac:dyDescent="0.3">
      <c r="A635" s="152" t="s">
        <v>204</v>
      </c>
      <c r="B635" s="151"/>
      <c r="C635" s="150">
        <f>C634/B634-1</f>
        <v>0</v>
      </c>
      <c r="D635" s="150">
        <f>D634/C634-1</f>
        <v>0</v>
      </c>
      <c r="E635" s="150">
        <f>E634/D634-1</f>
        <v>0</v>
      </c>
    </row>
    <row r="636" spans="1:5" ht="15.75" thickBot="1" x14ac:dyDescent="0.3">
      <c r="A636" s="1" t="s">
        <v>2</v>
      </c>
      <c r="B636" s="146">
        <f>B571+B548+B525+B496+B473+B442+B414+B391+B368+B345+B322+B299+B276+B253+B224+B201+B172+B149+B126+B94+B71+B48</f>
        <v>0</v>
      </c>
      <c r="C636" s="146">
        <f>C571+C548+C525+C496+C473+C442+C414+C391+C368+C345+C322+C299+C276+C253+C224+C201+C172+C149+C126+C94+C71+C48</f>
        <v>0</v>
      </c>
      <c r="D636" s="146">
        <f>D571+D548+D525+D496+D473+D442+D414+D391+D368+D345+D322+D299+D276+D253+D224+D201+D172+D149+D126+D94+D71+D48</f>
        <v>0</v>
      </c>
      <c r="E636" s="146">
        <f>E571+E548+E525+E496+E473+E442+E414+E391+E368+E345+E322+E299+E276+E253+E224+E201+E172+E149+E126+E94+E71+E48</f>
        <v>0</v>
      </c>
    </row>
    <row r="637" spans="1:5" ht="15.75" thickBot="1" x14ac:dyDescent="0.3">
      <c r="A637" s="152" t="s">
        <v>203</v>
      </c>
      <c r="B637" s="151"/>
      <c r="C637" s="150" t="e">
        <f>C636/B636-1</f>
        <v>#DIV/0!</v>
      </c>
      <c r="D637" s="150" t="e">
        <f>D636/C636-1</f>
        <v>#DIV/0!</v>
      </c>
      <c r="E637" s="150" t="e">
        <f>E636/D636-1</f>
        <v>#DIV/0!</v>
      </c>
    </row>
    <row r="638" spans="1:5" ht="15.75" thickBot="1" x14ac:dyDescent="0.3">
      <c r="A638" s="1" t="s">
        <v>28</v>
      </c>
      <c r="B638" s="146">
        <f>B572+B549+B526+B497+B474+B443+B415+B392+B369+B346+B323+B300+B277+B254+B225+B202+B173+B150+B127+B95+B72+B49</f>
        <v>0</v>
      </c>
      <c r="C638" s="146">
        <f>C572+C549+C526+C497+C474+C443+C415+C392+C369+C346+C323+C300+C277+C254+C225+C202+C173+C150+C127+C95+C72+C49</f>
        <v>0</v>
      </c>
      <c r="D638" s="146">
        <f>D572+D549+D526+D497+D474+D443+D415+D392+D369+D346+D323+D300+D277+D254+D225+D202+D173+D150+D127+D95+D72+D49</f>
        <v>0</v>
      </c>
      <c r="E638" s="146">
        <f>E572+E549+E526+E497+E474+E443+E415+E392+E369+E346+E323+E300+E277+E254+E225+E202+E173+E150+E127+E95+E72+E49</f>
        <v>0</v>
      </c>
    </row>
    <row r="639" spans="1:5" ht="24" customHeight="1" thickBot="1" x14ac:dyDescent="0.3">
      <c r="A639" s="152" t="s">
        <v>202</v>
      </c>
      <c r="B639" s="151"/>
      <c r="C639" s="150" t="e">
        <f>C638/B638-1</f>
        <v>#DIV/0!</v>
      </c>
      <c r="D639" s="150" t="e">
        <f>D638/C638-1</f>
        <v>#DIV/0!</v>
      </c>
      <c r="E639" s="150" t="e">
        <f>E638/D638-1</f>
        <v>#DIV/0!</v>
      </c>
    </row>
    <row r="640" spans="1:5" ht="15.75" thickBot="1" x14ac:dyDescent="0.3">
      <c r="A640" s="1" t="s">
        <v>29</v>
      </c>
      <c r="B640" s="146">
        <f>B573+B550+B527+B498+B475+B444+B416+B393+B370+B347+B324+B301+B278+B255+B226+B203+B174+B151+B128+B96+B73+B50</f>
        <v>0</v>
      </c>
      <c r="C640" s="146">
        <f>C573+C550+C527+C498+C475+C444+C416+C393+C370+C347+C324+C301+C278+C255+C226+C203+C174+C151+C128+C96+C73+C50</f>
        <v>0</v>
      </c>
      <c r="D640" s="146">
        <f>D573+D550+D527+D498+D475+D444+D416+D393+D370+D347+D324+D301+D278+D255+D226+D203+D174+D151+D128+D96+D73+D50</f>
        <v>0</v>
      </c>
      <c r="E640" s="146">
        <f>E573+E550+E527+E498+E475+E444+E416+E393+E370+E347+E324+E301+E278+E255+E226+E203+E174+E151+E128+E96+E73+E50</f>
        <v>0</v>
      </c>
    </row>
    <row r="641" spans="1:5" ht="15.75" thickBot="1" x14ac:dyDescent="0.3">
      <c r="A641" s="152" t="s">
        <v>201</v>
      </c>
      <c r="B641" s="151"/>
      <c r="C641" s="150" t="e">
        <f>C640/B640-1</f>
        <v>#DIV/0!</v>
      </c>
      <c r="D641" s="150" t="e">
        <f>D640/C640-1</f>
        <v>#DIV/0!</v>
      </c>
      <c r="E641" s="150" t="e">
        <f>E640/D640-1</f>
        <v>#DIV/0!</v>
      </c>
    </row>
    <row r="642" spans="1:5" ht="15.75" thickBot="1" x14ac:dyDescent="0.3">
      <c r="A642" s="1" t="s">
        <v>3</v>
      </c>
      <c r="B642" s="146">
        <f>B574+B551+B528+B417+B394+B371+B348+B325+B302+B279+B256+B227+B204+B175+B152+B129+B97+B74+B51</f>
        <v>0</v>
      </c>
      <c r="C642" s="146">
        <f>C574+C551+C528+C417+C394+C371+C348+C325+C302+C279+C256+C227+C204+C175+C152+C129+C97+C74+C51</f>
        <v>0</v>
      </c>
      <c r="D642" s="146">
        <f>D574+D551+D528+D417+D394+D371+D348+D325+D302+D279+D256+D227+D204+D175+D152+D129+D97+D74+D51</f>
        <v>0</v>
      </c>
      <c r="E642" s="146">
        <f>E574+E551+E528+E417+E394+E371+E348+E325+E302+E279+E256+E227+E204+E175+E152+E129+E97+E74+E51</f>
        <v>0</v>
      </c>
    </row>
    <row r="643" spans="1:5" ht="24.75" thickBot="1" x14ac:dyDescent="0.3">
      <c r="A643" s="152" t="s">
        <v>200</v>
      </c>
      <c r="B643" s="151"/>
      <c r="C643" s="150" t="e">
        <f>C642/B642-1</f>
        <v>#DIV/0!</v>
      </c>
      <c r="D643" s="150" t="e">
        <f>D642/C642-1</f>
        <v>#DIV/0!</v>
      </c>
      <c r="E643" s="150" t="e">
        <f>E642/D642-1</f>
        <v>#DIV/0!</v>
      </c>
    </row>
    <row r="644" spans="1:5" ht="15.75" thickBot="1" x14ac:dyDescent="0.3">
      <c r="A644" s="1" t="s">
        <v>20</v>
      </c>
      <c r="B644" s="146">
        <f>B622</f>
        <v>0</v>
      </c>
      <c r="C644" s="146">
        <f>C622</f>
        <v>0</v>
      </c>
      <c r="D644" s="146">
        <f>D622</f>
        <v>0</v>
      </c>
      <c r="E644" s="146">
        <f>E622</f>
        <v>0</v>
      </c>
    </row>
    <row r="645" spans="1:5" ht="20.25" customHeight="1" thickBot="1" x14ac:dyDescent="0.3">
      <c r="A645" s="152" t="s">
        <v>199</v>
      </c>
      <c r="B645" s="151"/>
      <c r="C645" s="150" t="e">
        <f>C644/B644-1</f>
        <v>#DIV/0!</v>
      </c>
      <c r="D645" s="150" t="e">
        <f>D644/C644-1</f>
        <v>#DIV/0!</v>
      </c>
      <c r="E645" s="150" t="e">
        <f>E644/D644-1</f>
        <v>#DIV/0!</v>
      </c>
    </row>
    <row r="646" spans="1:5" ht="15.75" thickBot="1" x14ac:dyDescent="0.3">
      <c r="A646" s="1" t="s">
        <v>21</v>
      </c>
      <c r="B646" s="146">
        <f>B623</f>
        <v>0</v>
      </c>
      <c r="C646" s="146">
        <f>C623</f>
        <v>0</v>
      </c>
      <c r="D646" s="146">
        <f>D623</f>
        <v>0</v>
      </c>
      <c r="E646" s="146">
        <f>E623</f>
        <v>0</v>
      </c>
    </row>
    <row r="647" spans="1:5" ht="15.75" thickBot="1" x14ac:dyDescent="0.3">
      <c r="A647" s="152" t="s">
        <v>198</v>
      </c>
      <c r="B647" s="151"/>
      <c r="C647" s="150" t="e">
        <f>C646/B646-1</f>
        <v>#DIV/0!</v>
      </c>
      <c r="D647" s="150" t="e">
        <f>D646/C646-1</f>
        <v>#DIV/0!</v>
      </c>
      <c r="E647" s="150" t="e">
        <f>E646/D646-1</f>
        <v>#DIV/0!</v>
      </c>
    </row>
    <row r="648" spans="1:5" ht="15.75" thickBot="1" x14ac:dyDescent="0.3">
      <c r="A648" s="149" t="s">
        <v>46</v>
      </c>
      <c r="B648" s="148">
        <f>IF(B628-B627=0,0,"Error")</f>
        <v>0</v>
      </c>
      <c r="C648" s="148">
        <f>IF(C628-C627=0,0,"Error")</f>
        <v>0</v>
      </c>
      <c r="D648" s="148">
        <f>IF(D628-D627=0,0,"Error")</f>
        <v>0</v>
      </c>
      <c r="E648" s="148">
        <f>IF(E628-E627=0,0,"Error")</f>
        <v>0</v>
      </c>
    </row>
    <row r="649" spans="1:5" ht="24.75" thickBot="1" x14ac:dyDescent="0.3">
      <c r="A649" s="147" t="s">
        <v>40</v>
      </c>
      <c r="B649" s="146">
        <v>100</v>
      </c>
      <c r="C649" s="146">
        <v>100</v>
      </c>
      <c r="D649" s="146">
        <v>100</v>
      </c>
      <c r="E649" s="146">
        <v>100</v>
      </c>
    </row>
    <row r="650" spans="1:5" ht="24.75" thickBot="1" x14ac:dyDescent="0.3">
      <c r="A650" s="147" t="s">
        <v>41</v>
      </c>
      <c r="B650" s="146">
        <v>5</v>
      </c>
      <c r="C650" s="146">
        <v>5</v>
      </c>
      <c r="D650" s="146">
        <v>5</v>
      </c>
      <c r="E650" s="146">
        <v>5</v>
      </c>
    </row>
  </sheetData>
  <mergeCells count="165">
    <mergeCell ref="A2:E2"/>
    <mergeCell ref="G24:J24"/>
    <mergeCell ref="G31:J31"/>
    <mergeCell ref="G54:J54"/>
    <mergeCell ref="G109:J109"/>
    <mergeCell ref="A491:A492"/>
    <mergeCell ref="B502:E502"/>
    <mergeCell ref="A468:A469"/>
    <mergeCell ref="B479:E479"/>
    <mergeCell ref="B480:E480"/>
    <mergeCell ref="B481:E481"/>
    <mergeCell ref="B427:E427"/>
    <mergeCell ref="A428:A429"/>
    <mergeCell ref="A436:E436"/>
    <mergeCell ref="A437:A438"/>
    <mergeCell ref="B448:E448"/>
    <mergeCell ref="A449:E449"/>
    <mergeCell ref="A482:A483"/>
    <mergeCell ref="A490:E490"/>
    <mergeCell ref="A455:E455"/>
    <mergeCell ref="B456:E456"/>
    <mergeCell ref="B457:E457"/>
    <mergeCell ref="B458:E458"/>
    <mergeCell ref="A459:A460"/>
    <mergeCell ref="A467:E467"/>
    <mergeCell ref="B420:E420"/>
    <mergeCell ref="A421:E421"/>
    <mergeCell ref="A424:E424"/>
    <mergeCell ref="B425:E425"/>
    <mergeCell ref="B426:E426"/>
    <mergeCell ref="B397:E397"/>
    <mergeCell ref="B398:E398"/>
    <mergeCell ref="B399:E399"/>
    <mergeCell ref="A400:A401"/>
    <mergeCell ref="A408:E408"/>
    <mergeCell ref="B351:E351"/>
    <mergeCell ref="B352:E352"/>
    <mergeCell ref="B353:E353"/>
    <mergeCell ref="A354:A355"/>
    <mergeCell ref="A362:E362"/>
    <mergeCell ref="A363:A364"/>
    <mergeCell ref="A409:A410"/>
    <mergeCell ref="B374:E374"/>
    <mergeCell ref="B375:E375"/>
    <mergeCell ref="B376:E376"/>
    <mergeCell ref="A377:A378"/>
    <mergeCell ref="A385:E385"/>
    <mergeCell ref="A386:A387"/>
    <mergeCell ref="A271:A272"/>
    <mergeCell ref="A619:E619"/>
    <mergeCell ref="B555:E555"/>
    <mergeCell ref="B556:E556"/>
    <mergeCell ref="A565:E565"/>
    <mergeCell ref="A566:A567"/>
    <mergeCell ref="B282:E282"/>
    <mergeCell ref="B283:E283"/>
    <mergeCell ref="B284:E284"/>
    <mergeCell ref="A285:A286"/>
    <mergeCell ref="A293:E293"/>
    <mergeCell ref="A294:A295"/>
    <mergeCell ref="B305:E305"/>
    <mergeCell ref="B306:E306"/>
    <mergeCell ref="B307:E307"/>
    <mergeCell ref="A308:A309"/>
    <mergeCell ref="A316:E316"/>
    <mergeCell ref="A317:A318"/>
    <mergeCell ref="B328:E328"/>
    <mergeCell ref="B329:E329"/>
    <mergeCell ref="B330:E330"/>
    <mergeCell ref="A331:A332"/>
    <mergeCell ref="A339:E339"/>
    <mergeCell ref="A340:A341"/>
    <mergeCell ref="B259:E259"/>
    <mergeCell ref="B208:E208"/>
    <mergeCell ref="B237:E237"/>
    <mergeCell ref="B238:E238"/>
    <mergeCell ref="A239:A240"/>
    <mergeCell ref="B260:E260"/>
    <mergeCell ref="B261:E261"/>
    <mergeCell ref="A262:A263"/>
    <mergeCell ref="A270:E270"/>
    <mergeCell ref="A247:E247"/>
    <mergeCell ref="A248:A249"/>
    <mergeCell ref="A219:A220"/>
    <mergeCell ref="A196:A197"/>
    <mergeCell ref="B230:E230"/>
    <mergeCell ref="A231:E231"/>
    <mergeCell ref="A235:E235"/>
    <mergeCell ref="A158:A159"/>
    <mergeCell ref="A166:E166"/>
    <mergeCell ref="B184:E184"/>
    <mergeCell ref="B185:E185"/>
    <mergeCell ref="A195:E195"/>
    <mergeCell ref="B207:E207"/>
    <mergeCell ref="B186:E186"/>
    <mergeCell ref="A187:A188"/>
    <mergeCell ref="B178:E178"/>
    <mergeCell ref="A179:E179"/>
    <mergeCell ref="A183:E183"/>
    <mergeCell ref="A605:E605"/>
    <mergeCell ref="A606:E606"/>
    <mergeCell ref="B577:E577"/>
    <mergeCell ref="A578:E578"/>
    <mergeCell ref="B582:E582"/>
    <mergeCell ref="B583:E583"/>
    <mergeCell ref="B584:E584"/>
    <mergeCell ref="A593:E593"/>
    <mergeCell ref="A594:A595"/>
    <mergeCell ref="A542:E542"/>
    <mergeCell ref="A543:A544"/>
    <mergeCell ref="B554:E554"/>
    <mergeCell ref="A510:E510"/>
    <mergeCell ref="A511:A512"/>
    <mergeCell ref="B507:E507"/>
    <mergeCell ref="B508:E508"/>
    <mergeCell ref="B509:E509"/>
    <mergeCell ref="A519:E519"/>
    <mergeCell ref="A520:A521"/>
    <mergeCell ref="B531:E531"/>
    <mergeCell ref="B532:E532"/>
    <mergeCell ref="B533:E533"/>
    <mergeCell ref="A534:A535"/>
    <mergeCell ref="A503:E503"/>
    <mergeCell ref="A8:E8"/>
    <mergeCell ref="B6:E6"/>
    <mergeCell ref="B7:E7"/>
    <mergeCell ref="B111:E111"/>
    <mergeCell ref="B132:E132"/>
    <mergeCell ref="B133:E133"/>
    <mergeCell ref="B134:E134"/>
    <mergeCell ref="K54:N54"/>
    <mergeCell ref="K31:N31"/>
    <mergeCell ref="K24:N24"/>
    <mergeCell ref="B155:E155"/>
    <mergeCell ref="B156:E156"/>
    <mergeCell ref="B157:E157"/>
    <mergeCell ref="A120:E120"/>
    <mergeCell ref="B79:E79"/>
    <mergeCell ref="A65:E65"/>
    <mergeCell ref="A88:E88"/>
    <mergeCell ref="A143:E143"/>
    <mergeCell ref="A108:E108"/>
    <mergeCell ref="B109:E109"/>
    <mergeCell ref="B110:E110"/>
    <mergeCell ref="A42:E42"/>
    <mergeCell ref="B54:E54"/>
    <mergeCell ref="A9:E11"/>
    <mergeCell ref="B100:E100"/>
    <mergeCell ref="A107:E107"/>
    <mergeCell ref="B236:E236"/>
    <mergeCell ref="B209:E209"/>
    <mergeCell ref="A210:A211"/>
    <mergeCell ref="A218:E218"/>
    <mergeCell ref="B5:E5"/>
    <mergeCell ref="B12:E12"/>
    <mergeCell ref="B55:E55"/>
    <mergeCell ref="B56:E56"/>
    <mergeCell ref="B77:E77"/>
    <mergeCell ref="B78:E78"/>
    <mergeCell ref="B24:E24"/>
    <mergeCell ref="A29:E29"/>
    <mergeCell ref="A30:E30"/>
    <mergeCell ref="B31:E31"/>
    <mergeCell ref="B32:E32"/>
    <mergeCell ref="B33:E33"/>
  </mergeCells>
  <pageMargins left="0" right="0" top="0" bottom="0" header="0.3" footer="0.3"/>
  <pageSetup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21"/>
  <sheetViews>
    <sheetView view="pageBreakPreview" topLeftCell="A208" zoomScale="60" zoomScaleNormal="100" workbookViewId="0">
      <selection activeCell="E234" sqref="E234"/>
    </sheetView>
  </sheetViews>
  <sheetFormatPr defaultRowHeight="15" x14ac:dyDescent="0.25"/>
  <cols>
    <col min="1" max="1" width="28.85546875" customWidth="1"/>
    <col min="2" max="2" width="17.140625" customWidth="1"/>
    <col min="3" max="3" width="19.140625" customWidth="1"/>
    <col min="4" max="4" width="19.28515625" customWidth="1"/>
    <col min="5" max="5" width="17.7109375" customWidth="1"/>
  </cols>
  <sheetData>
    <row r="2" spans="1:6" ht="18" customHeight="1" x14ac:dyDescent="0.25">
      <c r="A2" s="593" t="s">
        <v>366</v>
      </c>
      <c r="B2" s="593"/>
      <c r="C2" s="593"/>
      <c r="D2" s="593"/>
      <c r="E2" s="593"/>
      <c r="F2" s="14"/>
    </row>
    <row r="3" spans="1:6" ht="18" customHeight="1" x14ac:dyDescent="0.25">
      <c r="A3" s="561" t="s">
        <v>365</v>
      </c>
      <c r="B3" s="561"/>
      <c r="C3" s="561"/>
      <c r="D3" s="561"/>
      <c r="E3" s="561"/>
      <c r="F3" s="145"/>
    </row>
    <row r="4" spans="1:6" ht="15.75" thickBot="1" x14ac:dyDescent="0.3"/>
    <row r="5" spans="1:6" ht="26.25" thickBot="1" x14ac:dyDescent="0.3">
      <c r="A5" s="241" t="s">
        <v>22</v>
      </c>
      <c r="B5" s="491" t="s">
        <v>364</v>
      </c>
      <c r="C5" s="491"/>
      <c r="D5" s="491"/>
      <c r="E5" s="491"/>
    </row>
    <row r="6" spans="1:6" ht="15.75" thickBot="1" x14ac:dyDescent="0.3">
      <c r="A6" s="241" t="s">
        <v>4</v>
      </c>
      <c r="B6" s="458" t="s">
        <v>161</v>
      </c>
      <c r="C6" s="459"/>
      <c r="D6" s="459"/>
      <c r="E6" s="499"/>
    </row>
    <row r="7" spans="1:6" ht="26.25" thickBot="1" x14ac:dyDescent="0.3">
      <c r="A7" s="241" t="s">
        <v>30</v>
      </c>
      <c r="B7" s="461" t="s">
        <v>5</v>
      </c>
      <c r="C7" s="462"/>
      <c r="D7" s="462"/>
      <c r="E7" s="500"/>
    </row>
    <row r="8" spans="1:6" ht="15.75" thickBot="1" x14ac:dyDescent="0.3">
      <c r="A8" s="497" t="s">
        <v>8</v>
      </c>
      <c r="B8" s="465"/>
      <c r="C8" s="465"/>
      <c r="D8" s="465"/>
      <c r="E8" s="498"/>
    </row>
    <row r="9" spans="1:6" ht="15" customHeight="1" x14ac:dyDescent="0.25">
      <c r="A9" s="467" t="s">
        <v>363</v>
      </c>
      <c r="B9" s="468"/>
      <c r="C9" s="468"/>
      <c r="D9" s="468"/>
      <c r="E9" s="469"/>
    </row>
    <row r="10" spans="1:6" ht="45.75" customHeight="1" x14ac:dyDescent="0.25">
      <c r="A10" s="470"/>
      <c r="B10" s="471"/>
      <c r="C10" s="471"/>
      <c r="D10" s="471"/>
      <c r="E10" s="472"/>
    </row>
    <row r="11" spans="1:6" ht="2.25" customHeight="1" thickBot="1" x14ac:dyDescent="0.3">
      <c r="A11" s="473"/>
      <c r="B11" s="474"/>
      <c r="C11" s="474"/>
      <c r="D11" s="474"/>
      <c r="E11" s="475"/>
    </row>
    <row r="12" spans="1:6" ht="176.25" customHeight="1" thickBot="1" x14ac:dyDescent="0.3">
      <c r="A12" s="240" t="s">
        <v>11</v>
      </c>
      <c r="B12" s="449" t="s">
        <v>362</v>
      </c>
      <c r="C12" s="492"/>
      <c r="D12" s="492"/>
      <c r="E12" s="493"/>
    </row>
    <row r="13" spans="1:6" ht="23.25" customHeight="1" x14ac:dyDescent="0.25">
      <c r="A13" s="417" t="s">
        <v>330</v>
      </c>
      <c r="B13" s="2">
        <v>2018</v>
      </c>
      <c r="C13" s="2">
        <v>2019</v>
      </c>
      <c r="D13" s="2">
        <v>2020</v>
      </c>
      <c r="E13" s="2">
        <v>2021</v>
      </c>
    </row>
    <row r="14" spans="1:6" ht="15.75" thickBot="1" x14ac:dyDescent="0.3">
      <c r="A14" s="418"/>
      <c r="B14" s="144" t="s">
        <v>6</v>
      </c>
      <c r="C14" s="144" t="s">
        <v>7</v>
      </c>
      <c r="D14" s="144" t="s">
        <v>7</v>
      </c>
      <c r="E14" s="144" t="s">
        <v>7</v>
      </c>
    </row>
    <row r="15" spans="1:6" ht="15.75" thickBot="1" x14ac:dyDescent="0.3">
      <c r="A15" s="263" t="s">
        <v>34</v>
      </c>
      <c r="B15" s="8" t="s">
        <v>35</v>
      </c>
      <c r="C15" s="8" t="s">
        <v>31</v>
      </c>
      <c r="D15" s="8" t="s">
        <v>31</v>
      </c>
      <c r="E15" s="8" t="s">
        <v>31</v>
      </c>
    </row>
    <row r="16" spans="1:6" ht="15.75" thickBot="1" x14ac:dyDescent="0.3">
      <c r="A16" s="3" t="s">
        <v>36</v>
      </c>
      <c r="B16" s="8" t="s">
        <v>35</v>
      </c>
      <c r="C16" s="8" t="s">
        <v>31</v>
      </c>
      <c r="D16" s="8" t="s">
        <v>31</v>
      </c>
      <c r="E16" s="8" t="s">
        <v>31</v>
      </c>
    </row>
    <row r="17" spans="1:5" ht="23.25" thickBot="1" x14ac:dyDescent="0.3">
      <c r="A17" s="3" t="s">
        <v>37</v>
      </c>
      <c r="B17" s="8" t="s">
        <v>35</v>
      </c>
      <c r="C17" s="8" t="s">
        <v>31</v>
      </c>
      <c r="D17" s="8" t="s">
        <v>31</v>
      </c>
      <c r="E17" s="8" t="s">
        <v>31</v>
      </c>
    </row>
    <row r="18" spans="1:5" ht="39.75" customHeight="1" thickBot="1" x14ac:dyDescent="0.3">
      <c r="A18" s="201" t="s">
        <v>13</v>
      </c>
      <c r="B18" s="476" t="s">
        <v>361</v>
      </c>
      <c r="C18" s="477"/>
      <c r="D18" s="477"/>
      <c r="E18" s="478"/>
    </row>
    <row r="19" spans="1:5" ht="23.25" customHeight="1" thickBot="1" x14ac:dyDescent="0.3">
      <c r="A19" s="364" t="s">
        <v>319</v>
      </c>
      <c r="B19" s="365"/>
      <c r="C19" s="365"/>
      <c r="D19" s="365"/>
      <c r="E19" s="533"/>
    </row>
    <row r="20" spans="1:5" ht="15.75" thickBot="1" x14ac:dyDescent="0.3">
      <c r="A20" s="263" t="s">
        <v>34</v>
      </c>
      <c r="B20" s="8" t="s">
        <v>35</v>
      </c>
      <c r="C20" s="8" t="s">
        <v>31</v>
      </c>
      <c r="D20" s="8" t="s">
        <v>31</v>
      </c>
      <c r="E20" s="8" t="s">
        <v>31</v>
      </c>
    </row>
    <row r="21" spans="1:5" ht="15.75" thickBot="1" x14ac:dyDescent="0.3">
      <c r="A21" s="3" t="s">
        <v>36</v>
      </c>
      <c r="B21" s="8" t="s">
        <v>35</v>
      </c>
      <c r="C21" s="8" t="s">
        <v>31</v>
      </c>
      <c r="D21" s="8" t="s">
        <v>31</v>
      </c>
      <c r="E21" s="8" t="s">
        <v>31</v>
      </c>
    </row>
    <row r="22" spans="1:5" ht="23.25" thickBot="1" x14ac:dyDescent="0.3">
      <c r="A22" s="3" t="s">
        <v>37</v>
      </c>
      <c r="B22" s="8" t="s">
        <v>35</v>
      </c>
      <c r="C22" s="8" t="s">
        <v>31</v>
      </c>
      <c r="D22" s="8" t="s">
        <v>31</v>
      </c>
      <c r="E22" s="8" t="s">
        <v>31</v>
      </c>
    </row>
    <row r="23" spans="1:5" ht="15.75" thickBot="1" x14ac:dyDescent="0.3">
      <c r="A23" s="540" t="s">
        <v>42</v>
      </c>
      <c r="B23" s="453"/>
      <c r="C23" s="453"/>
      <c r="D23" s="453"/>
      <c r="E23" s="541"/>
    </row>
    <row r="24" spans="1:5" ht="15.75" thickBot="1" x14ac:dyDescent="0.3">
      <c r="A24" s="534" t="s">
        <v>360</v>
      </c>
      <c r="B24" s="376"/>
      <c r="C24" s="376"/>
      <c r="D24" s="376"/>
      <c r="E24" s="535"/>
    </row>
    <row r="25" spans="1:5" ht="33" customHeight="1" thickBot="1" x14ac:dyDescent="0.3">
      <c r="A25" s="262" t="s">
        <v>359</v>
      </c>
      <c r="B25" s="382" t="s">
        <v>358</v>
      </c>
      <c r="C25" s="383"/>
      <c r="D25" s="383"/>
      <c r="E25" s="482"/>
    </row>
    <row r="26" spans="1:5" ht="42.75" customHeight="1" thickBot="1" x14ac:dyDescent="0.3">
      <c r="A26" s="3" t="s">
        <v>10</v>
      </c>
      <c r="B26" s="505" t="s">
        <v>357</v>
      </c>
      <c r="C26" s="506"/>
      <c r="D26" s="506"/>
      <c r="E26" s="507"/>
    </row>
    <row r="27" spans="1:5" ht="15.75" thickBot="1" x14ac:dyDescent="0.3">
      <c r="A27" s="3" t="s">
        <v>15</v>
      </c>
      <c r="B27" s="367" t="s">
        <v>88</v>
      </c>
      <c r="C27" s="368"/>
      <c r="D27" s="368"/>
      <c r="E27" s="426"/>
    </row>
    <row r="28" spans="1:5" ht="12.75" customHeight="1" x14ac:dyDescent="0.25">
      <c r="A28" s="417"/>
      <c r="B28" s="18">
        <v>2018</v>
      </c>
      <c r="C28" s="18">
        <v>2019</v>
      </c>
      <c r="D28" s="18">
        <v>2020</v>
      </c>
      <c r="E28" s="18">
        <v>2021</v>
      </c>
    </row>
    <row r="29" spans="1:5" ht="15.75" customHeight="1" thickBot="1" x14ac:dyDescent="0.3">
      <c r="A29" s="418"/>
      <c r="B29" s="19" t="s">
        <v>6</v>
      </c>
      <c r="C29" s="19" t="s">
        <v>7</v>
      </c>
      <c r="D29" s="19" t="s">
        <v>7</v>
      </c>
      <c r="E29" s="19" t="s">
        <v>7</v>
      </c>
    </row>
    <row r="30" spans="1:5" ht="15.75" thickBot="1" x14ac:dyDescent="0.3">
      <c r="A30" s="3" t="s">
        <v>9</v>
      </c>
      <c r="B30" s="5">
        <v>356</v>
      </c>
      <c r="C30" s="5">
        <v>356</v>
      </c>
      <c r="D30" s="5">
        <v>356</v>
      </c>
      <c r="E30" s="5">
        <v>356</v>
      </c>
    </row>
    <row r="31" spans="1:5" ht="15.75" thickBot="1" x14ac:dyDescent="0.3">
      <c r="A31" s="3" t="s">
        <v>16</v>
      </c>
      <c r="B31" s="280">
        <v>1398000</v>
      </c>
      <c r="C31" s="5">
        <v>1398000</v>
      </c>
      <c r="D31" s="5">
        <v>1398000</v>
      </c>
      <c r="E31" s="5">
        <v>1398000</v>
      </c>
    </row>
    <row r="32" spans="1:5" ht="15.75" thickBot="1" x14ac:dyDescent="0.3">
      <c r="A32" s="3" t="s">
        <v>26</v>
      </c>
      <c r="B32" s="5">
        <f>B31/B30</f>
        <v>3926.9662921348313</v>
      </c>
      <c r="C32" s="5">
        <f>C31/C30</f>
        <v>3926.9662921348313</v>
      </c>
      <c r="D32" s="5">
        <f>D31/D30</f>
        <v>3926.9662921348313</v>
      </c>
      <c r="E32" s="5">
        <f>E31/E30</f>
        <v>3926.9662921348313</v>
      </c>
    </row>
    <row r="33" spans="1:5" ht="15.75" thickBot="1" x14ac:dyDescent="0.3">
      <c r="A33" s="3" t="s">
        <v>17</v>
      </c>
      <c r="B33" s="143" t="s">
        <v>23</v>
      </c>
      <c r="C33" s="7">
        <f t="shared" ref="C33:E35" si="0">C30/B30-1</f>
        <v>0</v>
      </c>
      <c r="D33" s="7">
        <f t="shared" si="0"/>
        <v>0</v>
      </c>
      <c r="E33" s="7">
        <f t="shared" si="0"/>
        <v>0</v>
      </c>
    </row>
    <row r="34" spans="1:5" ht="15.75" thickBot="1" x14ac:dyDescent="0.3">
      <c r="A34" s="3" t="s">
        <v>18</v>
      </c>
      <c r="B34" s="143" t="s">
        <v>23</v>
      </c>
      <c r="C34" s="7">
        <f t="shared" si="0"/>
        <v>0</v>
      </c>
      <c r="D34" s="7">
        <f t="shared" si="0"/>
        <v>0</v>
      </c>
      <c r="E34" s="7">
        <f t="shared" si="0"/>
        <v>0</v>
      </c>
    </row>
    <row r="35" spans="1:5" ht="23.25" thickBot="1" x14ac:dyDescent="0.3">
      <c r="A35" s="3" t="s">
        <v>19</v>
      </c>
      <c r="B35" s="143" t="s">
        <v>23</v>
      </c>
      <c r="C35" s="7">
        <f t="shared" si="0"/>
        <v>0</v>
      </c>
      <c r="D35" s="7">
        <f t="shared" si="0"/>
        <v>0</v>
      </c>
      <c r="E35" s="7">
        <f t="shared" si="0"/>
        <v>0</v>
      </c>
    </row>
    <row r="36" spans="1:5" ht="15.75" thickBot="1" x14ac:dyDescent="0.3">
      <c r="A36" s="419" t="s">
        <v>45</v>
      </c>
      <c r="B36" s="335"/>
      <c r="C36" s="335"/>
      <c r="D36" s="335"/>
      <c r="E36" s="420"/>
    </row>
    <row r="37" spans="1:5" ht="12.75" customHeight="1" x14ac:dyDescent="0.25">
      <c r="A37" s="417"/>
      <c r="B37" s="18">
        <v>2018</v>
      </c>
      <c r="C37" s="18">
        <v>2019</v>
      </c>
      <c r="D37" s="18">
        <v>2020</v>
      </c>
      <c r="E37" s="18">
        <v>2021</v>
      </c>
    </row>
    <row r="38" spans="1:5" ht="12" customHeight="1" thickBot="1" x14ac:dyDescent="0.3">
      <c r="A38" s="418"/>
      <c r="B38" s="19" t="s">
        <v>6</v>
      </c>
      <c r="C38" s="19" t="s">
        <v>7</v>
      </c>
      <c r="D38" s="19" t="s">
        <v>7</v>
      </c>
      <c r="E38" s="19" t="s">
        <v>7</v>
      </c>
    </row>
    <row r="39" spans="1:5" ht="15.75" thickBot="1" x14ac:dyDescent="0.3">
      <c r="A39" s="1" t="s">
        <v>0</v>
      </c>
      <c r="B39" s="9">
        <v>564000</v>
      </c>
      <c r="C39" s="9">
        <v>564000</v>
      </c>
      <c r="D39" s="9">
        <v>564000</v>
      </c>
      <c r="E39" s="9">
        <v>564000</v>
      </c>
    </row>
    <row r="40" spans="1:5" ht="24.75" thickBot="1" x14ac:dyDescent="0.3">
      <c r="A40" s="1" t="s">
        <v>39</v>
      </c>
      <c r="B40" s="9">
        <v>58000</v>
      </c>
      <c r="C40" s="9">
        <v>58000</v>
      </c>
      <c r="D40" s="9">
        <v>58000</v>
      </c>
      <c r="E40" s="9">
        <v>58000</v>
      </c>
    </row>
    <row r="41" spans="1:5" ht="15.75" thickBot="1" x14ac:dyDescent="0.3">
      <c r="A41" s="1" t="s">
        <v>1</v>
      </c>
      <c r="B41" s="9">
        <v>776000</v>
      </c>
      <c r="C41" s="9">
        <v>776000</v>
      </c>
      <c r="D41" s="9">
        <v>776000</v>
      </c>
      <c r="E41" s="9">
        <v>776000</v>
      </c>
    </row>
    <row r="42" spans="1:5" ht="15.75" thickBot="1" x14ac:dyDescent="0.3">
      <c r="A42" s="1" t="s">
        <v>2</v>
      </c>
      <c r="B42" s="11"/>
      <c r="C42" s="9"/>
      <c r="D42" s="9"/>
      <c r="E42" s="9"/>
    </row>
    <row r="43" spans="1:5" ht="24" customHeight="1" thickBot="1" x14ac:dyDescent="0.3">
      <c r="A43" s="1" t="s">
        <v>28</v>
      </c>
      <c r="B43" s="11"/>
      <c r="C43" s="9"/>
      <c r="D43" s="9"/>
      <c r="E43" s="9"/>
    </row>
    <row r="44" spans="1:5" ht="15.75" thickBot="1" x14ac:dyDescent="0.3">
      <c r="A44" s="1" t="s">
        <v>29</v>
      </c>
      <c r="B44" s="11"/>
      <c r="C44" s="9"/>
      <c r="D44" s="9"/>
      <c r="E44" s="9"/>
    </row>
    <row r="45" spans="1:5" ht="24.75" thickBot="1" x14ac:dyDescent="0.3">
      <c r="A45" s="1" t="s">
        <v>3</v>
      </c>
      <c r="B45" s="11"/>
      <c r="C45" s="9"/>
      <c r="D45" s="9"/>
      <c r="E45" s="9"/>
    </row>
    <row r="46" spans="1:5" ht="19.5" customHeight="1" thickBot="1" x14ac:dyDescent="0.3">
      <c r="A46" s="164" t="s">
        <v>44</v>
      </c>
      <c r="B46" s="11">
        <f>B45+B44+B43+B42+B41+B40+B39</f>
        <v>1398000</v>
      </c>
      <c r="C46" s="11">
        <f>C45+C44+C43+C42+C41+C40+C39</f>
        <v>1398000</v>
      </c>
      <c r="D46" s="11">
        <f>D45+D44+D43+D42+D41+D40+D39</f>
        <v>1398000</v>
      </c>
      <c r="E46" s="11">
        <f>E45+E44+E43+E42+E41+E40+E39</f>
        <v>1398000</v>
      </c>
    </row>
    <row r="47" spans="1:5" ht="15.75" thickBot="1" x14ac:dyDescent="0.3">
      <c r="A47" s="149" t="s">
        <v>46</v>
      </c>
      <c r="B47" s="22">
        <f>IF(B46-B31=0,0,"Error")</f>
        <v>0</v>
      </c>
      <c r="C47" s="22">
        <f>IF(C46-C31=0,0,"Error")</f>
        <v>0</v>
      </c>
      <c r="D47" s="22">
        <f>IF(D46-D31=0,0,"Error")</f>
        <v>0</v>
      </c>
      <c r="E47" s="22">
        <f>IF(E46-E31=0,0,"Error")</f>
        <v>0</v>
      </c>
    </row>
    <row r="48" spans="1:5" ht="23.25" customHeight="1" thickBot="1" x14ac:dyDescent="0.3">
      <c r="A48" s="262" t="s">
        <v>228</v>
      </c>
      <c r="B48" s="545" t="s">
        <v>356</v>
      </c>
      <c r="C48" s="503"/>
      <c r="D48" s="503"/>
      <c r="E48" s="504"/>
    </row>
    <row r="49" spans="1:5" ht="38.25" customHeight="1" thickBot="1" x14ac:dyDescent="0.3">
      <c r="A49" s="3" t="s">
        <v>10</v>
      </c>
      <c r="B49" s="437" t="s">
        <v>355</v>
      </c>
      <c r="C49" s="438"/>
      <c r="D49" s="438"/>
      <c r="E49" s="546"/>
    </row>
    <row r="50" spans="1:5" ht="12" customHeight="1" thickBot="1" x14ac:dyDescent="0.3">
      <c r="A50" s="3" t="s">
        <v>15</v>
      </c>
      <c r="B50" s="367" t="s">
        <v>354</v>
      </c>
      <c r="C50" s="368"/>
      <c r="D50" s="368"/>
      <c r="E50" s="426"/>
    </row>
    <row r="51" spans="1:5" ht="12" customHeight="1" x14ac:dyDescent="0.25">
      <c r="A51" s="417"/>
      <c r="B51" s="18">
        <v>2018</v>
      </c>
      <c r="C51" s="18">
        <v>2019</v>
      </c>
      <c r="D51" s="18">
        <v>2020</v>
      </c>
      <c r="E51" s="18">
        <v>2021</v>
      </c>
    </row>
    <row r="52" spans="1:5" ht="15" customHeight="1" thickBot="1" x14ac:dyDescent="0.3">
      <c r="A52" s="418"/>
      <c r="B52" s="19" t="s">
        <v>6</v>
      </c>
      <c r="C52" s="19" t="s">
        <v>7</v>
      </c>
      <c r="D52" s="19" t="s">
        <v>7</v>
      </c>
      <c r="E52" s="19" t="s">
        <v>7</v>
      </c>
    </row>
    <row r="53" spans="1:5" ht="15.75" thickBot="1" x14ac:dyDescent="0.3">
      <c r="A53" s="3" t="s">
        <v>9</v>
      </c>
      <c r="B53" s="5">
        <v>220</v>
      </c>
      <c r="C53" s="6">
        <v>220</v>
      </c>
      <c r="D53" s="6">
        <v>220</v>
      </c>
      <c r="E53" s="6">
        <v>220</v>
      </c>
    </row>
    <row r="54" spans="1:5" ht="15.75" thickBot="1" x14ac:dyDescent="0.3">
      <c r="A54" s="3" t="s">
        <v>16</v>
      </c>
      <c r="B54" s="5">
        <v>89000</v>
      </c>
      <c r="C54" s="5">
        <v>89000</v>
      </c>
      <c r="D54" s="5">
        <v>89000</v>
      </c>
      <c r="E54" s="5">
        <v>89000</v>
      </c>
    </row>
    <row r="55" spans="1:5" ht="15.75" thickBot="1" x14ac:dyDescent="0.3">
      <c r="A55" s="3" t="s">
        <v>26</v>
      </c>
      <c r="B55" s="5">
        <f>B54/B53</f>
        <v>404.54545454545456</v>
      </c>
      <c r="C55" s="5">
        <f>C54/C53</f>
        <v>404.54545454545456</v>
      </c>
      <c r="D55" s="5">
        <f>D54/D53</f>
        <v>404.54545454545456</v>
      </c>
      <c r="E55" s="5">
        <f>E54/E53</f>
        <v>404.54545454545456</v>
      </c>
    </row>
    <row r="56" spans="1:5" ht="15.75" thickBot="1" x14ac:dyDescent="0.3">
      <c r="A56" s="3" t="s">
        <v>17</v>
      </c>
      <c r="B56" s="143"/>
      <c r="C56" s="7">
        <f t="shared" ref="C56:E57" si="1">C53/B53-1</f>
        <v>0</v>
      </c>
      <c r="D56" s="7">
        <f t="shared" si="1"/>
        <v>0</v>
      </c>
      <c r="E56" s="7">
        <f t="shared" si="1"/>
        <v>0</v>
      </c>
    </row>
    <row r="57" spans="1:5" ht="15.75" thickBot="1" x14ac:dyDescent="0.3">
      <c r="A57" s="3" t="s">
        <v>18</v>
      </c>
      <c r="B57" s="143"/>
      <c r="C57" s="7">
        <f t="shared" si="1"/>
        <v>0</v>
      </c>
      <c r="D57" s="7">
        <f t="shared" si="1"/>
        <v>0</v>
      </c>
      <c r="E57" s="7">
        <f t="shared" si="1"/>
        <v>0</v>
      </c>
    </row>
    <row r="58" spans="1:5" ht="23.25" thickBot="1" x14ac:dyDescent="0.3">
      <c r="A58" s="3" t="s">
        <v>19</v>
      </c>
      <c r="B58" s="143"/>
      <c r="C58" s="7">
        <f>C54/B54-1</f>
        <v>0</v>
      </c>
      <c r="D58" s="7">
        <f>D54/C54-1</f>
        <v>0</v>
      </c>
      <c r="E58" s="7">
        <f>E54/D54-1</f>
        <v>0</v>
      </c>
    </row>
    <row r="59" spans="1:5" ht="15.75" customHeight="1" thickBot="1" x14ac:dyDescent="0.3">
      <c r="A59" s="419" t="s">
        <v>91</v>
      </c>
      <c r="B59" s="335"/>
      <c r="C59" s="335"/>
      <c r="D59" s="335"/>
      <c r="E59" s="420"/>
    </row>
    <row r="60" spans="1:5" ht="14.25" customHeight="1" x14ac:dyDescent="0.25">
      <c r="A60" s="417"/>
      <c r="B60" s="18">
        <v>2018</v>
      </c>
      <c r="C60" s="18">
        <v>2019</v>
      </c>
      <c r="D60" s="18">
        <v>2020</v>
      </c>
      <c r="E60" s="18">
        <v>2021</v>
      </c>
    </row>
    <row r="61" spans="1:5" ht="12" customHeight="1" x14ac:dyDescent="0.25">
      <c r="A61" s="536"/>
      <c r="B61" s="18" t="s">
        <v>6</v>
      </c>
      <c r="C61" s="18" t="s">
        <v>7</v>
      </c>
      <c r="D61" s="18" t="s">
        <v>7</v>
      </c>
      <c r="E61" s="18" t="s">
        <v>7</v>
      </c>
    </row>
    <row r="62" spans="1:5" ht="15.75" customHeight="1" thickBot="1" x14ac:dyDescent="0.3">
      <c r="A62" s="191" t="s">
        <v>0</v>
      </c>
      <c r="B62" s="276">
        <v>0</v>
      </c>
      <c r="C62" s="276">
        <v>0</v>
      </c>
      <c r="D62" s="276">
        <v>0</v>
      </c>
      <c r="E62" s="276">
        <v>0</v>
      </c>
    </row>
    <row r="63" spans="1:5" ht="24.75" customHeight="1" thickBot="1" x14ac:dyDescent="0.3">
      <c r="A63" s="1" t="s">
        <v>39</v>
      </c>
      <c r="B63" s="9">
        <v>38000</v>
      </c>
      <c r="C63" s="9">
        <v>38000</v>
      </c>
      <c r="D63" s="9">
        <v>38000</v>
      </c>
      <c r="E63" s="9">
        <v>38000</v>
      </c>
    </row>
    <row r="64" spans="1:5" ht="15.75" customHeight="1" thickBot="1" x14ac:dyDescent="0.3">
      <c r="A64" s="1" t="s">
        <v>1</v>
      </c>
      <c r="B64" s="11">
        <v>51000</v>
      </c>
      <c r="C64" s="9">
        <v>51000</v>
      </c>
      <c r="D64" s="9">
        <v>51000</v>
      </c>
      <c r="E64" s="9">
        <v>51000</v>
      </c>
    </row>
    <row r="65" spans="1:5" ht="15.75" thickBot="1" x14ac:dyDescent="0.3">
      <c r="A65" s="1" t="s">
        <v>2</v>
      </c>
      <c r="B65" s="11"/>
      <c r="C65" s="9"/>
      <c r="D65" s="9"/>
      <c r="E65" s="9"/>
    </row>
    <row r="66" spans="1:5" ht="27" customHeight="1" thickBot="1" x14ac:dyDescent="0.3">
      <c r="A66" s="1" t="s">
        <v>28</v>
      </c>
      <c r="B66" s="11">
        <v>0</v>
      </c>
      <c r="C66" s="9">
        <v>0</v>
      </c>
      <c r="D66" s="9">
        <v>0</v>
      </c>
      <c r="E66" s="9">
        <v>0</v>
      </c>
    </row>
    <row r="67" spans="1:5" ht="15.75" thickBot="1" x14ac:dyDescent="0.3">
      <c r="A67" s="1" t="s">
        <v>29</v>
      </c>
      <c r="B67" s="11">
        <v>0</v>
      </c>
      <c r="C67" s="9">
        <v>0</v>
      </c>
      <c r="D67" s="9">
        <v>0</v>
      </c>
      <c r="E67" s="9">
        <v>0</v>
      </c>
    </row>
    <row r="68" spans="1:5" ht="24.75" thickBot="1" x14ac:dyDescent="0.3">
      <c r="A68" s="1" t="s">
        <v>3</v>
      </c>
      <c r="B68" s="11">
        <v>0</v>
      </c>
      <c r="C68" s="9">
        <v>0</v>
      </c>
      <c r="D68" s="9">
        <v>0</v>
      </c>
      <c r="E68" s="9">
        <v>0</v>
      </c>
    </row>
    <row r="69" spans="1:5" ht="36.75" thickBot="1" x14ac:dyDescent="0.3">
      <c r="A69" s="188" t="s">
        <v>47</v>
      </c>
      <c r="B69" s="21">
        <f>B68+B66+B67+B65+B64+B63+B62</f>
        <v>89000</v>
      </c>
      <c r="C69" s="21">
        <f>C68+C66+C67+C65+C64+C63+C62</f>
        <v>89000</v>
      </c>
      <c r="D69" s="21">
        <f>D68+D66+D67+D65+D64+D63+D62</f>
        <v>89000</v>
      </c>
      <c r="E69" s="21">
        <f>E68+E66+E67+E65+E64+E63+E62</f>
        <v>89000</v>
      </c>
    </row>
    <row r="70" spans="1:5" ht="15.75" thickBot="1" x14ac:dyDescent="0.3">
      <c r="A70" s="149" t="s">
        <v>46</v>
      </c>
      <c r="B70" s="22">
        <f>IF(B69-B54=0,0,"Error")</f>
        <v>0</v>
      </c>
      <c r="C70" s="22">
        <f>IF(C69-C54=0,0,"Error")</f>
        <v>0</v>
      </c>
      <c r="D70" s="22">
        <f>IF(D69-D54=0,0,"Error")</f>
        <v>0</v>
      </c>
      <c r="E70" s="22">
        <f>IF(E69-E54=0,0,"Error")</f>
        <v>0</v>
      </c>
    </row>
    <row r="71" spans="1:5" ht="25.5" customHeight="1" thickBot="1" x14ac:dyDescent="0.3">
      <c r="A71" s="262" t="s">
        <v>224</v>
      </c>
      <c r="B71" s="562" t="s">
        <v>353</v>
      </c>
      <c r="C71" s="563"/>
      <c r="D71" s="563"/>
      <c r="E71" s="564"/>
    </row>
    <row r="72" spans="1:5" ht="27" customHeight="1" thickBot="1" x14ac:dyDescent="0.3">
      <c r="A72" s="3" t="s">
        <v>10</v>
      </c>
      <c r="B72" s="437" t="s">
        <v>352</v>
      </c>
      <c r="C72" s="438"/>
      <c r="D72" s="438"/>
      <c r="E72" s="546"/>
    </row>
    <row r="73" spans="1:5" ht="15.75" thickBot="1" x14ac:dyDescent="0.3">
      <c r="A73" s="3" t="s">
        <v>15</v>
      </c>
      <c r="B73" s="367" t="s">
        <v>351</v>
      </c>
      <c r="C73" s="368"/>
      <c r="D73" s="368"/>
      <c r="E73" s="426"/>
    </row>
    <row r="74" spans="1:5" ht="11.25" customHeight="1" x14ac:dyDescent="0.25">
      <c r="A74" s="417"/>
      <c r="B74" s="18">
        <v>2018</v>
      </c>
      <c r="C74" s="18">
        <v>2019</v>
      </c>
      <c r="D74" s="18">
        <v>2020</v>
      </c>
      <c r="E74" s="18">
        <v>2021</v>
      </c>
    </row>
    <row r="75" spans="1:5" ht="12.75" customHeight="1" thickBot="1" x14ac:dyDescent="0.3">
      <c r="A75" s="418"/>
      <c r="B75" s="19" t="s">
        <v>6</v>
      </c>
      <c r="C75" s="19" t="s">
        <v>7</v>
      </c>
      <c r="D75" s="19" t="s">
        <v>7</v>
      </c>
      <c r="E75" s="19" t="s">
        <v>7</v>
      </c>
    </row>
    <row r="76" spans="1:5" ht="15.75" thickBot="1" x14ac:dyDescent="0.3">
      <c r="A76" s="3" t="s">
        <v>9</v>
      </c>
      <c r="B76" s="5">
        <v>108000</v>
      </c>
      <c r="C76" s="5">
        <v>108000</v>
      </c>
      <c r="D76" s="5">
        <v>108000</v>
      </c>
      <c r="E76" s="5">
        <v>108000</v>
      </c>
    </row>
    <row r="77" spans="1:5" ht="15.75" thickBot="1" x14ac:dyDescent="0.3">
      <c r="A77" s="3" t="s">
        <v>16</v>
      </c>
      <c r="B77" s="5">
        <v>35000</v>
      </c>
      <c r="C77" s="5">
        <v>35000</v>
      </c>
      <c r="D77" s="5">
        <v>35000</v>
      </c>
      <c r="E77" s="5">
        <v>35000</v>
      </c>
    </row>
    <row r="78" spans="1:5" ht="15.75" thickBot="1" x14ac:dyDescent="0.3">
      <c r="A78" s="3" t="s">
        <v>26</v>
      </c>
      <c r="B78" s="279">
        <f>B77/B76</f>
        <v>0.32407407407407407</v>
      </c>
      <c r="C78" s="278">
        <f>C77/C76</f>
        <v>0.32407407407407407</v>
      </c>
      <c r="D78" s="277">
        <f>D77/D76</f>
        <v>0.32407407407407407</v>
      </c>
      <c r="E78" s="277">
        <f>E77/E76</f>
        <v>0.32407407407407407</v>
      </c>
    </row>
    <row r="79" spans="1:5" ht="15.75" thickBot="1" x14ac:dyDescent="0.3">
      <c r="A79" s="3" t="s">
        <v>17</v>
      </c>
      <c r="B79" s="143" t="s">
        <v>23</v>
      </c>
      <c r="C79" s="7">
        <f t="shared" ref="C79:E81" si="2">C76/B76-1</f>
        <v>0</v>
      </c>
      <c r="D79" s="7">
        <f t="shared" si="2"/>
        <v>0</v>
      </c>
      <c r="E79" s="7">
        <f t="shared" si="2"/>
        <v>0</v>
      </c>
    </row>
    <row r="80" spans="1:5" ht="15.75" thickBot="1" x14ac:dyDescent="0.3">
      <c r="A80" s="3" t="s">
        <v>18</v>
      </c>
      <c r="B80" s="143" t="s">
        <v>23</v>
      </c>
      <c r="C80" s="7">
        <f t="shared" si="2"/>
        <v>0</v>
      </c>
      <c r="D80" s="7">
        <f t="shared" si="2"/>
        <v>0</v>
      </c>
      <c r="E80" s="7">
        <f t="shared" si="2"/>
        <v>0</v>
      </c>
    </row>
    <row r="81" spans="1:5" ht="23.25" thickBot="1" x14ac:dyDescent="0.3">
      <c r="A81" s="3" t="s">
        <v>19</v>
      </c>
      <c r="B81" s="143" t="s">
        <v>23</v>
      </c>
      <c r="C81" s="7">
        <f t="shared" si="2"/>
        <v>0</v>
      </c>
      <c r="D81" s="7">
        <f t="shared" si="2"/>
        <v>0</v>
      </c>
      <c r="E81" s="7">
        <f t="shared" si="2"/>
        <v>0</v>
      </c>
    </row>
    <row r="82" spans="1:5" ht="15.75" customHeight="1" thickBot="1" x14ac:dyDescent="0.3">
      <c r="A82" s="419" t="s">
        <v>94</v>
      </c>
      <c r="B82" s="335"/>
      <c r="C82" s="335"/>
      <c r="D82" s="335"/>
      <c r="E82" s="420"/>
    </row>
    <row r="83" spans="1:5" x14ac:dyDescent="0.25">
      <c r="A83" s="417"/>
      <c r="B83" s="18">
        <v>2018</v>
      </c>
      <c r="C83" s="18">
        <v>2019</v>
      </c>
      <c r="D83" s="18">
        <v>2020</v>
      </c>
      <c r="E83" s="18">
        <v>2021</v>
      </c>
    </row>
    <row r="84" spans="1:5" x14ac:dyDescent="0.25">
      <c r="A84" s="536"/>
      <c r="B84" s="18" t="s">
        <v>6</v>
      </c>
      <c r="C84" s="18" t="s">
        <v>7</v>
      </c>
      <c r="D84" s="18" t="s">
        <v>7</v>
      </c>
      <c r="E84" s="18" t="s">
        <v>7</v>
      </c>
    </row>
    <row r="85" spans="1:5" ht="15.75" thickBot="1" x14ac:dyDescent="0.3">
      <c r="A85" s="191" t="s">
        <v>0</v>
      </c>
      <c r="B85" s="276">
        <v>0</v>
      </c>
      <c r="C85" s="276">
        <v>0</v>
      </c>
      <c r="D85" s="276">
        <v>0</v>
      </c>
      <c r="E85" s="276">
        <v>0</v>
      </c>
    </row>
    <row r="86" spans="1:5" ht="24.75" thickBot="1" x14ac:dyDescent="0.3">
      <c r="A86" s="1" t="s">
        <v>39</v>
      </c>
      <c r="B86" s="275">
        <v>0</v>
      </c>
      <c r="C86" s="274">
        <v>0</v>
      </c>
      <c r="D86" s="274">
        <v>0</v>
      </c>
      <c r="E86" s="274">
        <v>0</v>
      </c>
    </row>
    <row r="87" spans="1:5" ht="15.75" thickBot="1" x14ac:dyDescent="0.3">
      <c r="A87" s="1" t="s">
        <v>1</v>
      </c>
      <c r="B87" s="244">
        <v>35000</v>
      </c>
      <c r="C87" s="273">
        <v>35000</v>
      </c>
      <c r="D87" s="273">
        <v>35000</v>
      </c>
      <c r="E87" s="273">
        <v>35000</v>
      </c>
    </row>
    <row r="88" spans="1:5" ht="15.75" thickBot="1" x14ac:dyDescent="0.3">
      <c r="A88" s="1" t="s">
        <v>2</v>
      </c>
      <c r="B88" s="9">
        <v>0</v>
      </c>
      <c r="C88" s="9">
        <v>0</v>
      </c>
      <c r="D88" s="9">
        <v>0</v>
      </c>
      <c r="E88" s="9"/>
    </row>
    <row r="89" spans="1:5" ht="24.75" thickBot="1" x14ac:dyDescent="0.3">
      <c r="A89" s="1" t="s">
        <v>28</v>
      </c>
      <c r="B89" s="11">
        <v>0</v>
      </c>
      <c r="C89" s="9">
        <v>0</v>
      </c>
      <c r="D89" s="9">
        <v>0</v>
      </c>
      <c r="E89" s="9">
        <v>0</v>
      </c>
    </row>
    <row r="90" spans="1:5" ht="15.75" thickBot="1" x14ac:dyDescent="0.3">
      <c r="A90" s="1" t="s">
        <v>29</v>
      </c>
      <c r="B90" s="11">
        <v>0</v>
      </c>
      <c r="C90" s="9">
        <v>0</v>
      </c>
      <c r="D90" s="9">
        <v>0</v>
      </c>
      <c r="E90" s="9">
        <v>0</v>
      </c>
    </row>
    <row r="91" spans="1:5" ht="24.75" thickBot="1" x14ac:dyDescent="0.3">
      <c r="A91" s="1" t="s">
        <v>3</v>
      </c>
      <c r="B91" s="11">
        <v>0</v>
      </c>
      <c r="C91" s="9">
        <v>0</v>
      </c>
      <c r="D91" s="9">
        <v>0</v>
      </c>
      <c r="E91" s="9">
        <v>0</v>
      </c>
    </row>
    <row r="92" spans="1:5" ht="15.75" thickBot="1" x14ac:dyDescent="0.3">
      <c r="A92" s="164" t="s">
        <v>44</v>
      </c>
      <c r="B92" s="11">
        <f>B91+B90+B89+B88+B87+B86+B85</f>
        <v>35000</v>
      </c>
      <c r="C92" s="11">
        <f>C91+C90+C89+C88+C87+C86+C85</f>
        <v>35000</v>
      </c>
      <c r="D92" s="11">
        <f>D91+D90+D89+D88+D87+D86+D85</f>
        <v>35000</v>
      </c>
      <c r="E92" s="11">
        <f>E91+E90+E89+E88+E87+E86+E85</f>
        <v>35000</v>
      </c>
    </row>
    <row r="93" spans="1:5" x14ac:dyDescent="0.25">
      <c r="A93" s="272" t="s">
        <v>46</v>
      </c>
      <c r="B93" s="271">
        <f>IF(B92-B77=0,0,"Error")</f>
        <v>0</v>
      </c>
      <c r="C93" s="271">
        <f>IF(C92-C77=0,0,"Error")</f>
        <v>0</v>
      </c>
      <c r="D93" s="271">
        <f>IF(D92-D77=0,0,"Error")</f>
        <v>0</v>
      </c>
      <c r="E93" s="271">
        <f>IF(E92-E77=0,0,"Error")</f>
        <v>0</v>
      </c>
    </row>
    <row r="94" spans="1:5" ht="15.75" thickBot="1" x14ac:dyDescent="0.3">
      <c r="A94" s="537" t="s">
        <v>55</v>
      </c>
      <c r="B94" s="538"/>
      <c r="C94" s="538"/>
      <c r="D94" s="538"/>
      <c r="E94" s="539"/>
    </row>
    <row r="95" spans="1:5" ht="15.75" thickBot="1" x14ac:dyDescent="0.3">
      <c r="A95" s="534" t="s">
        <v>211</v>
      </c>
      <c r="B95" s="376"/>
      <c r="C95" s="376"/>
      <c r="D95" s="376"/>
      <c r="E95" s="535"/>
    </row>
    <row r="96" spans="1:5" ht="15.75" thickBot="1" x14ac:dyDescent="0.3">
      <c r="A96" s="270" t="s">
        <v>128</v>
      </c>
      <c r="B96" s="542" t="s">
        <v>350</v>
      </c>
      <c r="C96" s="543"/>
      <c r="D96" s="543"/>
      <c r="E96" s="544"/>
    </row>
    <row r="97" spans="1:5" ht="15.75" thickBot="1" x14ac:dyDescent="0.3">
      <c r="A97" s="269" t="s">
        <v>278</v>
      </c>
      <c r="B97" s="557" t="s">
        <v>349</v>
      </c>
      <c r="C97" s="501"/>
      <c r="D97" s="501"/>
      <c r="E97" s="502"/>
    </row>
    <row r="98" spans="1:5" ht="24.75" customHeight="1" thickBot="1" x14ac:dyDescent="0.3">
      <c r="A98" s="3" t="s">
        <v>10</v>
      </c>
      <c r="B98" s="557" t="s">
        <v>348</v>
      </c>
      <c r="C98" s="501"/>
      <c r="D98" s="501"/>
      <c r="E98" s="502"/>
    </row>
    <row r="99" spans="1:5" ht="15.75" thickBot="1" x14ac:dyDescent="0.3">
      <c r="A99" s="3" t="s">
        <v>15</v>
      </c>
      <c r="B99" s="367" t="s">
        <v>112</v>
      </c>
      <c r="C99" s="368"/>
      <c r="D99" s="368"/>
      <c r="E99" s="426"/>
    </row>
    <row r="100" spans="1:5" ht="12.75" customHeight="1" x14ac:dyDescent="0.25">
      <c r="A100" s="417"/>
      <c r="B100" s="18">
        <v>2018</v>
      </c>
      <c r="C100" s="18">
        <v>2019</v>
      </c>
      <c r="D100" s="18">
        <v>2020</v>
      </c>
      <c r="E100" s="18">
        <v>2021</v>
      </c>
    </row>
    <row r="101" spans="1:5" ht="13.5" customHeight="1" thickBot="1" x14ac:dyDescent="0.3">
      <c r="A101" s="418"/>
      <c r="B101" s="19" t="s">
        <v>6</v>
      </c>
      <c r="C101" s="19" t="s">
        <v>7</v>
      </c>
      <c r="D101" s="19" t="s">
        <v>7</v>
      </c>
      <c r="E101" s="19" t="s">
        <v>7</v>
      </c>
    </row>
    <row r="102" spans="1:5" ht="15.75" thickBot="1" x14ac:dyDescent="0.3">
      <c r="A102" s="3" t="s">
        <v>9</v>
      </c>
      <c r="B102" s="5">
        <v>100</v>
      </c>
      <c r="C102" s="5">
        <v>90</v>
      </c>
      <c r="D102" s="5">
        <v>90</v>
      </c>
      <c r="E102" s="5">
        <v>90</v>
      </c>
    </row>
    <row r="103" spans="1:5" ht="15.75" thickBot="1" x14ac:dyDescent="0.3">
      <c r="A103" s="3" t="s">
        <v>16</v>
      </c>
      <c r="B103" s="5">
        <v>5000</v>
      </c>
      <c r="C103" s="5">
        <v>5000</v>
      </c>
      <c r="D103" s="5">
        <v>5000</v>
      </c>
      <c r="E103" s="5">
        <v>5000</v>
      </c>
    </row>
    <row r="104" spans="1:5" ht="15.75" thickBot="1" x14ac:dyDescent="0.3">
      <c r="A104" s="3" t="s">
        <v>26</v>
      </c>
      <c r="B104" s="5">
        <f>B103/B102</f>
        <v>50</v>
      </c>
      <c r="C104" s="5">
        <f>C103/C102</f>
        <v>55.555555555555557</v>
      </c>
      <c r="D104" s="5">
        <f>D103/D102</f>
        <v>55.555555555555557</v>
      </c>
      <c r="E104" s="5">
        <f>E103/E102</f>
        <v>55.555555555555557</v>
      </c>
    </row>
    <row r="105" spans="1:5" ht="15.75" thickBot="1" x14ac:dyDescent="0.3">
      <c r="A105" s="3" t="s">
        <v>17</v>
      </c>
      <c r="B105" s="143" t="s">
        <v>23</v>
      </c>
      <c r="C105" s="7">
        <f t="shared" ref="C105:E107" si="3">C102/B102-1</f>
        <v>-9.9999999999999978E-2</v>
      </c>
      <c r="D105" s="7">
        <f t="shared" si="3"/>
        <v>0</v>
      </c>
      <c r="E105" s="7">
        <f t="shared" si="3"/>
        <v>0</v>
      </c>
    </row>
    <row r="106" spans="1:5" ht="15.75" thickBot="1" x14ac:dyDescent="0.3">
      <c r="A106" s="3" t="s">
        <v>18</v>
      </c>
      <c r="B106" s="143" t="s">
        <v>23</v>
      </c>
      <c r="C106" s="7">
        <f t="shared" si="3"/>
        <v>0</v>
      </c>
      <c r="D106" s="7">
        <f t="shared" si="3"/>
        <v>0</v>
      </c>
      <c r="E106" s="7">
        <f t="shared" si="3"/>
        <v>0</v>
      </c>
    </row>
    <row r="107" spans="1:5" ht="23.25" thickBot="1" x14ac:dyDescent="0.3">
      <c r="A107" s="3" t="s">
        <v>19</v>
      </c>
      <c r="B107" s="143" t="s">
        <v>23</v>
      </c>
      <c r="C107" s="7">
        <f t="shared" si="3"/>
        <v>0.11111111111111116</v>
      </c>
      <c r="D107" s="7">
        <f t="shared" si="3"/>
        <v>0</v>
      </c>
      <c r="E107" s="7">
        <f t="shared" si="3"/>
        <v>0</v>
      </c>
    </row>
    <row r="108" spans="1:5" ht="15.75" thickBot="1" x14ac:dyDescent="0.3">
      <c r="A108" s="419" t="s">
        <v>347</v>
      </c>
      <c r="B108" s="335"/>
      <c r="C108" s="335"/>
      <c r="D108" s="335"/>
      <c r="E108" s="420"/>
    </row>
    <row r="109" spans="1:5" ht="12.75" customHeight="1" x14ac:dyDescent="0.25">
      <c r="A109" s="417"/>
      <c r="B109" s="18">
        <v>2018</v>
      </c>
      <c r="C109" s="18">
        <v>2019</v>
      </c>
      <c r="D109" s="18">
        <v>2020</v>
      </c>
      <c r="E109" s="18">
        <v>2021</v>
      </c>
    </row>
    <row r="110" spans="1:5" ht="15" customHeight="1" thickBot="1" x14ac:dyDescent="0.3">
      <c r="A110" s="418"/>
      <c r="B110" s="19" t="s">
        <v>6</v>
      </c>
      <c r="C110" s="19" t="s">
        <v>7</v>
      </c>
      <c r="D110" s="19" t="s">
        <v>7</v>
      </c>
      <c r="E110" s="19" t="s">
        <v>7</v>
      </c>
    </row>
    <row r="111" spans="1:5" ht="15.75" thickBot="1" x14ac:dyDescent="0.3">
      <c r="A111" s="1" t="s">
        <v>57</v>
      </c>
      <c r="B111" s="9"/>
      <c r="C111" s="9"/>
      <c r="D111" s="9"/>
      <c r="E111" s="9"/>
    </row>
    <row r="112" spans="1:5" ht="15.75" thickBot="1" x14ac:dyDescent="0.3">
      <c r="A112" s="1" t="s">
        <v>58</v>
      </c>
      <c r="B112" s="11">
        <v>5000</v>
      </c>
      <c r="C112" s="9">
        <v>5000</v>
      </c>
      <c r="D112" s="9">
        <v>5000</v>
      </c>
      <c r="E112" s="268">
        <v>5000</v>
      </c>
    </row>
    <row r="113" spans="1:5" ht="17.25" customHeight="1" thickBot="1" x14ac:dyDescent="0.3">
      <c r="A113" s="164" t="s">
        <v>274</v>
      </c>
      <c r="B113" s="11">
        <f>B112+B111</f>
        <v>5000</v>
      </c>
      <c r="C113" s="11">
        <f>C112+C111</f>
        <v>5000</v>
      </c>
      <c r="D113" s="11">
        <f>D112+D111</f>
        <v>5000</v>
      </c>
      <c r="E113" s="11">
        <f>E112+E111</f>
        <v>5000</v>
      </c>
    </row>
    <row r="114" spans="1:5" ht="6" customHeight="1" x14ac:dyDescent="0.25">
      <c r="A114" s="547" t="s">
        <v>342</v>
      </c>
      <c r="B114" s="340"/>
      <c r="C114" s="341"/>
      <c r="D114" s="341"/>
      <c r="E114" s="550"/>
    </row>
    <row r="115" spans="1:5" x14ac:dyDescent="0.25">
      <c r="A115" s="548"/>
      <c r="B115" s="343"/>
      <c r="C115" s="344"/>
      <c r="D115" s="344"/>
      <c r="E115" s="551"/>
    </row>
    <row r="116" spans="1:5" ht="12" customHeight="1" thickBot="1" x14ac:dyDescent="0.3">
      <c r="A116" s="549"/>
      <c r="B116" s="346"/>
      <c r="C116" s="347"/>
      <c r="D116" s="347"/>
      <c r="E116" s="552"/>
    </row>
    <row r="117" spans="1:5" ht="15.75" thickBot="1" x14ac:dyDescent="0.3">
      <c r="A117" s="537" t="s">
        <v>55</v>
      </c>
      <c r="B117" s="538"/>
      <c r="C117" s="538"/>
      <c r="D117" s="538"/>
      <c r="E117" s="539"/>
    </row>
    <row r="118" spans="1:5" ht="15.75" thickBot="1" x14ac:dyDescent="0.3">
      <c r="A118" s="534" t="s">
        <v>211</v>
      </c>
      <c r="B118" s="376"/>
      <c r="C118" s="376"/>
      <c r="D118" s="376"/>
      <c r="E118" s="535"/>
    </row>
    <row r="119" spans="1:5" ht="25.5" customHeight="1" thickBot="1" x14ac:dyDescent="0.3">
      <c r="A119" s="267" t="s">
        <v>130</v>
      </c>
      <c r="B119" s="542" t="s">
        <v>346</v>
      </c>
      <c r="C119" s="543"/>
      <c r="D119" s="543"/>
      <c r="E119" s="544"/>
    </row>
    <row r="120" spans="1:5" ht="32.25" customHeight="1" thickBot="1" x14ac:dyDescent="0.3">
      <c r="A120" s="262" t="s">
        <v>170</v>
      </c>
      <c r="B120" s="545" t="s">
        <v>345</v>
      </c>
      <c r="C120" s="503"/>
      <c r="D120" s="503"/>
      <c r="E120" s="504"/>
    </row>
    <row r="121" spans="1:5" ht="33.75" customHeight="1" thickBot="1" x14ac:dyDescent="0.3">
      <c r="A121" s="267" t="s">
        <v>10</v>
      </c>
      <c r="B121" s="557" t="s">
        <v>344</v>
      </c>
      <c r="C121" s="501"/>
      <c r="D121" s="501"/>
      <c r="E121" s="502"/>
    </row>
    <row r="122" spans="1:5" ht="15.75" thickBot="1" x14ac:dyDescent="0.3">
      <c r="A122" s="3" t="s">
        <v>15</v>
      </c>
      <c r="B122" s="367" t="s">
        <v>112</v>
      </c>
      <c r="C122" s="368"/>
      <c r="D122" s="368"/>
      <c r="E122" s="426"/>
    </row>
    <row r="123" spans="1:5" x14ac:dyDescent="0.25">
      <c r="A123" s="417"/>
      <c r="B123" s="18">
        <v>2018</v>
      </c>
      <c r="C123" s="18">
        <v>2019</v>
      </c>
      <c r="D123" s="18">
        <v>2020</v>
      </c>
      <c r="E123" s="18">
        <v>2021</v>
      </c>
    </row>
    <row r="124" spans="1:5" ht="15.75" thickBot="1" x14ac:dyDescent="0.3">
      <c r="A124" s="418"/>
      <c r="B124" s="19" t="s">
        <v>6</v>
      </c>
      <c r="C124" s="19" t="s">
        <v>7</v>
      </c>
      <c r="D124" s="19" t="s">
        <v>7</v>
      </c>
      <c r="E124" s="19" t="s">
        <v>7</v>
      </c>
    </row>
    <row r="125" spans="1:5" ht="15.75" thickBot="1" x14ac:dyDescent="0.3">
      <c r="A125" s="3" t="s">
        <v>9</v>
      </c>
      <c r="B125" s="5">
        <v>90</v>
      </c>
      <c r="C125" s="5">
        <v>180</v>
      </c>
      <c r="D125" s="5">
        <v>180</v>
      </c>
      <c r="E125" s="5">
        <v>180</v>
      </c>
    </row>
    <row r="126" spans="1:5" ht="15.75" thickBot="1" x14ac:dyDescent="0.3">
      <c r="A126" s="3" t="s">
        <v>16</v>
      </c>
      <c r="B126" s="5">
        <v>5000</v>
      </c>
      <c r="C126" s="5">
        <v>10000</v>
      </c>
      <c r="D126" s="5">
        <v>10000</v>
      </c>
      <c r="E126" s="5">
        <v>10000</v>
      </c>
    </row>
    <row r="127" spans="1:5" ht="15.75" thickBot="1" x14ac:dyDescent="0.3">
      <c r="A127" s="3" t="s">
        <v>26</v>
      </c>
      <c r="B127" s="5">
        <f>B126/B125</f>
        <v>55.555555555555557</v>
      </c>
      <c r="C127" s="5">
        <f>C126/C125</f>
        <v>55.555555555555557</v>
      </c>
      <c r="D127" s="5">
        <f>D126/D125</f>
        <v>55.555555555555557</v>
      </c>
      <c r="E127" s="5">
        <f>E126/E125</f>
        <v>55.555555555555557</v>
      </c>
    </row>
    <row r="128" spans="1:5" ht="15.75" thickBot="1" x14ac:dyDescent="0.3">
      <c r="A128" s="3" t="s">
        <v>17</v>
      </c>
      <c r="B128" s="143" t="s">
        <v>23</v>
      </c>
      <c r="C128" s="7">
        <f t="shared" ref="C128:E130" si="4">C125/B125-1</f>
        <v>1</v>
      </c>
      <c r="D128" s="7">
        <f t="shared" si="4"/>
        <v>0</v>
      </c>
      <c r="E128" s="7">
        <f t="shared" si="4"/>
        <v>0</v>
      </c>
    </row>
    <row r="129" spans="1:6" ht="15.75" thickBot="1" x14ac:dyDescent="0.3">
      <c r="A129" s="3" t="s">
        <v>18</v>
      </c>
      <c r="B129" s="143" t="s">
        <v>23</v>
      </c>
      <c r="C129" s="7">
        <f t="shared" si="4"/>
        <v>1</v>
      </c>
      <c r="D129" s="7">
        <f t="shared" si="4"/>
        <v>0</v>
      </c>
      <c r="E129" s="7">
        <f t="shared" si="4"/>
        <v>0</v>
      </c>
    </row>
    <row r="130" spans="1:6" ht="23.25" thickBot="1" x14ac:dyDescent="0.3">
      <c r="A130" s="3" t="s">
        <v>19</v>
      </c>
      <c r="B130" s="143" t="s">
        <v>23</v>
      </c>
      <c r="C130" s="7">
        <f t="shared" si="4"/>
        <v>0</v>
      </c>
      <c r="D130" s="7">
        <f t="shared" si="4"/>
        <v>0</v>
      </c>
      <c r="E130" s="7">
        <f t="shared" si="4"/>
        <v>0</v>
      </c>
    </row>
    <row r="131" spans="1:6" ht="15.75" thickBot="1" x14ac:dyDescent="0.3">
      <c r="A131" s="419" t="s">
        <v>343</v>
      </c>
      <c r="B131" s="335"/>
      <c r="C131" s="335"/>
      <c r="D131" s="335"/>
      <c r="E131" s="420"/>
    </row>
    <row r="132" spans="1:6" x14ac:dyDescent="0.25">
      <c r="A132" s="417"/>
      <c r="B132" s="18">
        <v>2018</v>
      </c>
      <c r="C132" s="18">
        <v>2019</v>
      </c>
      <c r="D132" s="18">
        <v>2020</v>
      </c>
      <c r="E132" s="18">
        <v>2021</v>
      </c>
    </row>
    <row r="133" spans="1:6" ht="15.75" thickBot="1" x14ac:dyDescent="0.3">
      <c r="A133" s="418"/>
      <c r="B133" s="19" t="s">
        <v>6</v>
      </c>
      <c r="C133" s="19" t="s">
        <v>7</v>
      </c>
      <c r="D133" s="19" t="s">
        <v>7</v>
      </c>
      <c r="E133" s="19" t="s">
        <v>7</v>
      </c>
    </row>
    <row r="134" spans="1:6" ht="15.75" thickBot="1" x14ac:dyDescent="0.3">
      <c r="A134" s="1" t="s">
        <v>57</v>
      </c>
      <c r="B134" s="9"/>
      <c r="C134" s="9"/>
      <c r="D134" s="9"/>
      <c r="E134" s="9"/>
    </row>
    <row r="135" spans="1:6" ht="15.75" thickBot="1" x14ac:dyDescent="0.3">
      <c r="A135" s="1" t="s">
        <v>58</v>
      </c>
      <c r="B135" s="11">
        <v>5000</v>
      </c>
      <c r="C135" s="11">
        <v>10000</v>
      </c>
      <c r="D135" s="11">
        <v>10000</v>
      </c>
      <c r="E135" s="266">
        <v>10000</v>
      </c>
    </row>
    <row r="136" spans="1:6" ht="15.75" thickBot="1" x14ac:dyDescent="0.3">
      <c r="A136" s="265" t="s">
        <v>116</v>
      </c>
      <c r="B136" s="11">
        <f>B135+B134</f>
        <v>5000</v>
      </c>
      <c r="C136" s="11">
        <f>C135+C134</f>
        <v>10000</v>
      </c>
      <c r="D136" s="11">
        <f>D135+D134</f>
        <v>10000</v>
      </c>
      <c r="E136" s="11">
        <f>E135+E134</f>
        <v>10000</v>
      </c>
    </row>
    <row r="137" spans="1:6" ht="12.75" customHeight="1" x14ac:dyDescent="0.25">
      <c r="A137" s="547" t="s">
        <v>342</v>
      </c>
      <c r="B137" s="340"/>
      <c r="C137" s="341"/>
      <c r="D137" s="341"/>
      <c r="E137" s="550"/>
    </row>
    <row r="138" spans="1:6" ht="17.25" customHeight="1" x14ac:dyDescent="0.25">
      <c r="A138" s="548"/>
      <c r="B138" s="343"/>
      <c r="C138" s="344"/>
      <c r="D138" s="344"/>
      <c r="E138" s="551"/>
    </row>
    <row r="139" spans="1:6" ht="9" customHeight="1" thickBot="1" x14ac:dyDescent="0.3">
      <c r="A139" s="549"/>
      <c r="B139" s="346"/>
      <c r="C139" s="347"/>
      <c r="D139" s="347"/>
      <c r="E139" s="552"/>
    </row>
    <row r="140" spans="1:6" ht="73.5" customHeight="1" thickBot="1" x14ac:dyDescent="0.3">
      <c r="A140" s="264" t="s">
        <v>24</v>
      </c>
      <c r="B140" s="476" t="s">
        <v>341</v>
      </c>
      <c r="C140" s="477"/>
      <c r="D140" s="477"/>
      <c r="E140" s="478"/>
      <c r="F140" s="225"/>
    </row>
    <row r="141" spans="1:6" ht="15.75" customHeight="1" thickBot="1" x14ac:dyDescent="0.3">
      <c r="A141" s="364" t="s">
        <v>25</v>
      </c>
      <c r="B141" s="365"/>
      <c r="C141" s="365"/>
      <c r="D141" s="365"/>
      <c r="E141" s="533"/>
    </row>
    <row r="142" spans="1:6" ht="15.75" thickBot="1" x14ac:dyDescent="0.3">
      <c r="A142" s="263" t="s">
        <v>34</v>
      </c>
      <c r="B142" s="8" t="s">
        <v>35</v>
      </c>
      <c r="C142" s="8" t="s">
        <v>31</v>
      </c>
      <c r="D142" s="8" t="s">
        <v>31</v>
      </c>
      <c r="E142" s="8" t="s">
        <v>31</v>
      </c>
      <c r="F142" s="237"/>
    </row>
    <row r="143" spans="1:6" ht="15.75" customHeight="1" thickBot="1" x14ac:dyDescent="0.3">
      <c r="A143" s="3" t="s">
        <v>36</v>
      </c>
      <c r="B143" s="8" t="s">
        <v>35</v>
      </c>
      <c r="C143" s="8" t="s">
        <v>31</v>
      </c>
      <c r="D143" s="8" t="s">
        <v>31</v>
      </c>
      <c r="E143" s="8" t="s">
        <v>31</v>
      </c>
    </row>
    <row r="144" spans="1:6" ht="23.25" customHeight="1" thickBot="1" x14ac:dyDescent="0.3">
      <c r="A144" s="3" t="s">
        <v>37</v>
      </c>
      <c r="B144" s="8" t="s">
        <v>35</v>
      </c>
      <c r="C144" s="8" t="s">
        <v>31</v>
      </c>
      <c r="D144" s="8" t="s">
        <v>31</v>
      </c>
      <c r="E144" s="8" t="s">
        <v>31</v>
      </c>
    </row>
    <row r="145" spans="1:5" ht="23.25" customHeight="1" thickBot="1" x14ac:dyDescent="0.3">
      <c r="A145" s="553" t="s">
        <v>43</v>
      </c>
      <c r="B145" s="412"/>
      <c r="C145" s="412"/>
      <c r="D145" s="412"/>
      <c r="E145" s="554"/>
    </row>
    <row r="146" spans="1:5" ht="23.25" customHeight="1" thickBot="1" x14ac:dyDescent="0.3">
      <c r="A146" s="555" t="s">
        <v>54</v>
      </c>
      <c r="B146" s="400"/>
      <c r="C146" s="400"/>
      <c r="D146" s="400"/>
      <c r="E146" s="556"/>
    </row>
    <row r="147" spans="1:5" ht="12" customHeight="1" x14ac:dyDescent="0.25">
      <c r="A147" s="417"/>
      <c r="B147" s="18">
        <v>2018</v>
      </c>
      <c r="C147" s="18">
        <v>2019</v>
      </c>
      <c r="D147" s="18">
        <v>2020</v>
      </c>
      <c r="E147" s="18">
        <v>2021</v>
      </c>
    </row>
    <row r="148" spans="1:5" ht="12.75" customHeight="1" thickBot="1" x14ac:dyDescent="0.3">
      <c r="A148" s="418"/>
      <c r="B148" s="19" t="s">
        <v>6</v>
      </c>
      <c r="C148" s="19" t="s">
        <v>7</v>
      </c>
      <c r="D148" s="19" t="s">
        <v>7</v>
      </c>
      <c r="E148" s="19" t="s">
        <v>7</v>
      </c>
    </row>
    <row r="149" spans="1:5" ht="36" customHeight="1" thickBot="1" x14ac:dyDescent="0.3">
      <c r="A149" s="262" t="s">
        <v>32</v>
      </c>
      <c r="B149" s="557" t="s">
        <v>340</v>
      </c>
      <c r="C149" s="501"/>
      <c r="D149" s="501"/>
      <c r="E149" s="502"/>
    </row>
    <row r="150" spans="1:5" ht="38.25" customHeight="1" thickBot="1" x14ac:dyDescent="0.3">
      <c r="A150" s="3" t="s">
        <v>10</v>
      </c>
      <c r="B150" s="437" t="s">
        <v>339</v>
      </c>
      <c r="C150" s="438"/>
      <c r="D150" s="438"/>
      <c r="E150" s="546"/>
    </row>
    <row r="151" spans="1:5" ht="15.75" customHeight="1" thickBot="1" x14ac:dyDescent="0.3">
      <c r="A151" s="3" t="s">
        <v>15</v>
      </c>
      <c r="B151" s="367" t="s">
        <v>338</v>
      </c>
      <c r="C151" s="368"/>
      <c r="D151" s="368"/>
      <c r="E151" s="426"/>
    </row>
    <row r="152" spans="1:5" ht="12.75" customHeight="1" x14ac:dyDescent="0.25">
      <c r="A152" s="417"/>
      <c r="B152" s="18">
        <v>2018</v>
      </c>
      <c r="C152" s="18">
        <v>2019</v>
      </c>
      <c r="D152" s="18">
        <v>2020</v>
      </c>
      <c r="E152" s="18">
        <v>2021</v>
      </c>
    </row>
    <row r="153" spans="1:5" ht="11.25" customHeight="1" thickBot="1" x14ac:dyDescent="0.3">
      <c r="A153" s="418"/>
      <c r="B153" s="19" t="s">
        <v>6</v>
      </c>
      <c r="C153" s="19" t="s">
        <v>7</v>
      </c>
      <c r="D153" s="19" t="s">
        <v>7</v>
      </c>
      <c r="E153" s="19" t="s">
        <v>7</v>
      </c>
    </row>
    <row r="154" spans="1:5" ht="15.75" customHeight="1" thickBot="1" x14ac:dyDescent="0.3">
      <c r="A154" s="3" t="s">
        <v>9</v>
      </c>
      <c r="B154" s="5">
        <v>50</v>
      </c>
      <c r="C154" s="5">
        <v>50</v>
      </c>
      <c r="D154" s="5">
        <v>50</v>
      </c>
      <c r="E154" s="5">
        <v>50</v>
      </c>
    </row>
    <row r="155" spans="1:5" ht="15.75" thickBot="1" x14ac:dyDescent="0.3">
      <c r="A155" s="3" t="s">
        <v>16</v>
      </c>
      <c r="B155" s="5">
        <v>202750</v>
      </c>
      <c r="C155" s="5">
        <v>205000</v>
      </c>
      <c r="D155" s="5">
        <v>205000</v>
      </c>
      <c r="E155" s="5">
        <v>205000</v>
      </c>
    </row>
    <row r="156" spans="1:5" ht="15.75" thickBot="1" x14ac:dyDescent="0.3">
      <c r="A156" s="3" t="s">
        <v>26</v>
      </c>
      <c r="B156" s="5">
        <f>B155/B154</f>
        <v>4055</v>
      </c>
      <c r="C156" s="5">
        <f>C155/C154</f>
        <v>4100</v>
      </c>
      <c r="D156" s="5">
        <f>D155/D154</f>
        <v>4100</v>
      </c>
      <c r="E156" s="5">
        <f>E155/E154</f>
        <v>4100</v>
      </c>
    </row>
    <row r="157" spans="1:5" ht="15.75" thickBot="1" x14ac:dyDescent="0.3">
      <c r="A157" s="3" t="s">
        <v>17</v>
      </c>
      <c r="B157" s="143"/>
      <c r="C157" s="7">
        <f t="shared" ref="C157:E159" si="5">C154/B154-1</f>
        <v>0</v>
      </c>
      <c r="D157" s="7">
        <f t="shared" si="5"/>
        <v>0</v>
      </c>
      <c r="E157" s="7">
        <f t="shared" si="5"/>
        <v>0</v>
      </c>
    </row>
    <row r="158" spans="1:5" ht="15.75" thickBot="1" x14ac:dyDescent="0.3">
      <c r="A158" s="3" t="s">
        <v>18</v>
      </c>
      <c r="B158" s="143"/>
      <c r="C158" s="7">
        <f t="shared" si="5"/>
        <v>1.1097410604192337E-2</v>
      </c>
      <c r="D158" s="7">
        <f t="shared" si="5"/>
        <v>0</v>
      </c>
      <c r="E158" s="7">
        <f t="shared" si="5"/>
        <v>0</v>
      </c>
    </row>
    <row r="159" spans="1:5" ht="23.25" thickBot="1" x14ac:dyDescent="0.3">
      <c r="A159" s="3" t="s">
        <v>19</v>
      </c>
      <c r="B159" s="143"/>
      <c r="C159" s="7">
        <f t="shared" si="5"/>
        <v>1.1097410604192337E-2</v>
      </c>
      <c r="D159" s="7">
        <f t="shared" si="5"/>
        <v>0</v>
      </c>
      <c r="E159" s="7">
        <f t="shared" si="5"/>
        <v>0</v>
      </c>
    </row>
    <row r="160" spans="1:5" ht="12.75" customHeight="1" x14ac:dyDescent="0.25">
      <c r="A160" s="417"/>
      <c r="B160" s="18">
        <v>2018</v>
      </c>
      <c r="C160" s="18">
        <v>2019</v>
      </c>
      <c r="D160" s="18">
        <v>2020</v>
      </c>
      <c r="E160" s="18">
        <v>2021</v>
      </c>
    </row>
    <row r="161" spans="1:5" ht="13.5" customHeight="1" thickBot="1" x14ac:dyDescent="0.3">
      <c r="A161" s="418"/>
      <c r="B161" s="19" t="s">
        <v>6</v>
      </c>
      <c r="C161" s="19" t="s">
        <v>7</v>
      </c>
      <c r="D161" s="19" t="s">
        <v>7</v>
      </c>
      <c r="E161" s="19" t="s">
        <v>7</v>
      </c>
    </row>
    <row r="162" spans="1:5" ht="15.75" thickBot="1" x14ac:dyDescent="0.3">
      <c r="A162" s="419" t="s">
        <v>48</v>
      </c>
      <c r="B162" s="335"/>
      <c r="C162" s="335"/>
      <c r="D162" s="335"/>
      <c r="E162" s="420"/>
    </row>
    <row r="163" spans="1:5" ht="12.75" customHeight="1" x14ac:dyDescent="0.25">
      <c r="A163" s="417"/>
      <c r="B163" s="18">
        <v>2018</v>
      </c>
      <c r="C163" s="18">
        <v>2019</v>
      </c>
      <c r="D163" s="18">
        <v>2020</v>
      </c>
      <c r="E163" s="18">
        <v>2021</v>
      </c>
    </row>
    <row r="164" spans="1:5" ht="13.5" customHeight="1" thickBot="1" x14ac:dyDescent="0.3">
      <c r="A164" s="418"/>
      <c r="B164" s="19" t="s">
        <v>6</v>
      </c>
      <c r="C164" s="19" t="s">
        <v>7</v>
      </c>
      <c r="D164" s="19" t="s">
        <v>7</v>
      </c>
      <c r="E164" s="19" t="s">
        <v>7</v>
      </c>
    </row>
    <row r="165" spans="1:5" ht="15.75" thickBot="1" x14ac:dyDescent="0.3">
      <c r="A165" s="1" t="s">
        <v>0</v>
      </c>
      <c r="B165" s="9">
        <v>0</v>
      </c>
      <c r="C165" s="9">
        <v>0</v>
      </c>
      <c r="D165" s="9">
        <v>0</v>
      </c>
      <c r="E165" s="9">
        <v>0</v>
      </c>
    </row>
    <row r="166" spans="1:5" ht="24.75" thickBot="1" x14ac:dyDescent="0.3">
      <c r="A166" s="1" t="s">
        <v>39</v>
      </c>
      <c r="B166" s="9">
        <v>0</v>
      </c>
      <c r="C166" s="9">
        <v>0</v>
      </c>
      <c r="D166" s="9">
        <v>0</v>
      </c>
      <c r="E166" s="9">
        <v>0</v>
      </c>
    </row>
    <row r="167" spans="1:5" ht="15.75" thickBot="1" x14ac:dyDescent="0.3">
      <c r="A167" s="1" t="s">
        <v>1</v>
      </c>
      <c r="B167" s="9">
        <v>202750</v>
      </c>
      <c r="C167" s="9">
        <v>205000</v>
      </c>
      <c r="D167" s="9">
        <v>205000</v>
      </c>
      <c r="E167" s="9">
        <v>205000</v>
      </c>
    </row>
    <row r="168" spans="1:5" ht="15.75" thickBot="1" x14ac:dyDescent="0.3">
      <c r="A168" s="1" t="s">
        <v>2</v>
      </c>
      <c r="B168" s="11">
        <v>0</v>
      </c>
      <c r="C168" s="9">
        <v>0</v>
      </c>
      <c r="D168" s="9">
        <v>0</v>
      </c>
      <c r="E168" s="9">
        <v>0</v>
      </c>
    </row>
    <row r="169" spans="1:5" ht="24.75" thickBot="1" x14ac:dyDescent="0.3">
      <c r="A169" s="1" t="s">
        <v>28</v>
      </c>
      <c r="B169" s="11">
        <v>0</v>
      </c>
      <c r="C169" s="9">
        <v>0</v>
      </c>
      <c r="D169" s="9">
        <v>0</v>
      </c>
      <c r="E169" s="9">
        <v>0</v>
      </c>
    </row>
    <row r="170" spans="1:5" ht="15.75" thickBot="1" x14ac:dyDescent="0.3">
      <c r="A170" s="1" t="s">
        <v>29</v>
      </c>
      <c r="B170" s="11">
        <v>0</v>
      </c>
      <c r="C170" s="9">
        <v>0</v>
      </c>
      <c r="D170" s="9">
        <v>0</v>
      </c>
      <c r="E170" s="9">
        <v>0</v>
      </c>
    </row>
    <row r="171" spans="1:5" ht="24.75" thickBot="1" x14ac:dyDescent="0.3">
      <c r="A171" s="1" t="s">
        <v>3</v>
      </c>
      <c r="B171" s="11">
        <v>0</v>
      </c>
      <c r="C171" s="9">
        <v>0</v>
      </c>
      <c r="D171" s="9">
        <v>0</v>
      </c>
      <c r="E171" s="9">
        <v>0</v>
      </c>
    </row>
    <row r="172" spans="1:5" ht="27" customHeight="1" thickBot="1" x14ac:dyDescent="0.3">
      <c r="A172" s="259" t="s">
        <v>47</v>
      </c>
      <c r="B172" s="20">
        <f>B171+B170+B169+B168+B167+B166+B165</f>
        <v>202750</v>
      </c>
      <c r="C172" s="20">
        <f>C171+C170+C169+C168+C167+C166+C165</f>
        <v>205000</v>
      </c>
      <c r="D172" s="20">
        <f>D171+D170+D169+D168+D167+D166+D165</f>
        <v>205000</v>
      </c>
      <c r="E172" s="20">
        <f>E171+E170+E169+E168+E167+E166+E165</f>
        <v>205000</v>
      </c>
    </row>
    <row r="173" spans="1:5" ht="15.75" thickBot="1" x14ac:dyDescent="0.3">
      <c r="A173" s="149" t="s">
        <v>46</v>
      </c>
      <c r="B173" s="22">
        <f>IF(B172-B155=0,0,"Error")</f>
        <v>0</v>
      </c>
      <c r="C173" s="22">
        <f>IF(C172-C155=0,0,"Error")</f>
        <v>0</v>
      </c>
      <c r="D173" s="22">
        <f>IF(D172-D155=0,0,"Error")</f>
        <v>0</v>
      </c>
      <c r="E173" s="22">
        <f>IF(E172-E155=0,0,"Error")</f>
        <v>0</v>
      </c>
    </row>
    <row r="174" spans="1:5" ht="15.75" thickBot="1" x14ac:dyDescent="0.3">
      <c r="A174" s="261" t="s">
        <v>228</v>
      </c>
      <c r="B174" s="557" t="s">
        <v>337</v>
      </c>
      <c r="C174" s="501"/>
      <c r="D174" s="501"/>
      <c r="E174" s="502"/>
    </row>
    <row r="175" spans="1:5" ht="15.75" thickBot="1" x14ac:dyDescent="0.3">
      <c r="A175" s="3" t="s">
        <v>10</v>
      </c>
      <c r="B175" s="437" t="s">
        <v>336</v>
      </c>
      <c r="C175" s="438"/>
      <c r="D175" s="438"/>
      <c r="E175" s="546"/>
    </row>
    <row r="176" spans="1:5" ht="15.75" thickBot="1" x14ac:dyDescent="0.3">
      <c r="A176" s="3" t="s">
        <v>15</v>
      </c>
      <c r="B176" s="367" t="s">
        <v>335</v>
      </c>
      <c r="C176" s="368"/>
      <c r="D176" s="368"/>
      <c r="E176" s="426"/>
    </row>
    <row r="177" spans="1:5" ht="12.75" customHeight="1" x14ac:dyDescent="0.25">
      <c r="A177" s="417"/>
      <c r="B177" s="18">
        <v>2018</v>
      </c>
      <c r="C177" s="18">
        <v>2019</v>
      </c>
      <c r="D177" s="18">
        <v>2020</v>
      </c>
      <c r="E177" s="18">
        <v>2021</v>
      </c>
    </row>
    <row r="178" spans="1:5" ht="13.5" customHeight="1" thickBot="1" x14ac:dyDescent="0.3">
      <c r="A178" s="418"/>
      <c r="B178" s="19" t="s">
        <v>6</v>
      </c>
      <c r="C178" s="19" t="s">
        <v>7</v>
      </c>
      <c r="D178" s="19" t="s">
        <v>7</v>
      </c>
      <c r="E178" s="19" t="s">
        <v>7</v>
      </c>
    </row>
    <row r="179" spans="1:5" ht="15.75" thickBot="1" x14ac:dyDescent="0.3">
      <c r="A179" s="3" t="s">
        <v>9</v>
      </c>
      <c r="B179" s="5">
        <v>53</v>
      </c>
      <c r="C179" s="5">
        <v>53</v>
      </c>
      <c r="D179" s="5">
        <v>53</v>
      </c>
      <c r="E179" s="5">
        <v>53</v>
      </c>
    </row>
    <row r="180" spans="1:5" ht="13.5" customHeight="1" thickBot="1" x14ac:dyDescent="0.3">
      <c r="A180" s="3" t="s">
        <v>16</v>
      </c>
      <c r="B180" s="5">
        <v>373000</v>
      </c>
      <c r="C180" s="5">
        <v>373000</v>
      </c>
      <c r="D180" s="5">
        <v>373000</v>
      </c>
      <c r="E180" s="5">
        <v>373000</v>
      </c>
    </row>
    <row r="181" spans="1:5" ht="15.75" thickBot="1" x14ac:dyDescent="0.3">
      <c r="A181" s="3" t="s">
        <v>26</v>
      </c>
      <c r="B181" s="5">
        <f>B180/B179</f>
        <v>7037.7358490566039</v>
      </c>
      <c r="C181" s="5">
        <f>C180/C179</f>
        <v>7037.7358490566039</v>
      </c>
      <c r="D181" s="5">
        <f>D180/D179</f>
        <v>7037.7358490566039</v>
      </c>
      <c r="E181" s="5">
        <f>E180/E179</f>
        <v>7037.7358490566039</v>
      </c>
    </row>
    <row r="182" spans="1:5" ht="15.75" thickBot="1" x14ac:dyDescent="0.3">
      <c r="A182" s="3" t="s">
        <v>17</v>
      </c>
      <c r="B182" s="143"/>
      <c r="C182" s="7">
        <f t="shared" ref="C182:E184" si="6">C179/B179-1</f>
        <v>0</v>
      </c>
      <c r="D182" s="7">
        <f t="shared" si="6"/>
        <v>0</v>
      </c>
      <c r="E182" s="7">
        <f t="shared" si="6"/>
        <v>0</v>
      </c>
    </row>
    <row r="183" spans="1:5" ht="15.75" thickBot="1" x14ac:dyDescent="0.3">
      <c r="A183" s="3" t="s">
        <v>18</v>
      </c>
      <c r="B183" s="143"/>
      <c r="C183" s="7">
        <f t="shared" si="6"/>
        <v>0</v>
      </c>
      <c r="D183" s="7">
        <f t="shared" si="6"/>
        <v>0</v>
      </c>
      <c r="E183" s="7">
        <f t="shared" si="6"/>
        <v>0</v>
      </c>
    </row>
    <row r="184" spans="1:5" ht="22.5" x14ac:dyDescent="0.25">
      <c r="A184" s="260" t="s">
        <v>19</v>
      </c>
      <c r="B184" s="123"/>
      <c r="C184" s="98">
        <f t="shared" si="6"/>
        <v>0</v>
      </c>
      <c r="D184" s="98">
        <f t="shared" si="6"/>
        <v>0</v>
      </c>
      <c r="E184" s="98">
        <f t="shared" si="6"/>
        <v>0</v>
      </c>
    </row>
    <row r="185" spans="1:5" ht="15.75" thickBot="1" x14ac:dyDescent="0.3">
      <c r="A185" s="558" t="s">
        <v>91</v>
      </c>
      <c r="B185" s="559"/>
      <c r="C185" s="559"/>
      <c r="D185" s="559"/>
      <c r="E185" s="560"/>
    </row>
    <row r="186" spans="1:5" ht="12.75" customHeight="1" x14ac:dyDescent="0.25">
      <c r="A186" s="417"/>
      <c r="B186" s="18">
        <v>2018</v>
      </c>
      <c r="C186" s="18">
        <v>2019</v>
      </c>
      <c r="D186" s="18">
        <v>2020</v>
      </c>
      <c r="E186" s="18">
        <v>2021</v>
      </c>
    </row>
    <row r="187" spans="1:5" ht="15" customHeight="1" thickBot="1" x14ac:dyDescent="0.3">
      <c r="A187" s="418"/>
      <c r="B187" s="19" t="s">
        <v>6</v>
      </c>
      <c r="C187" s="19" t="s">
        <v>7</v>
      </c>
      <c r="D187" s="19" t="s">
        <v>7</v>
      </c>
      <c r="E187" s="19" t="s">
        <v>7</v>
      </c>
    </row>
    <row r="188" spans="1:5" ht="15.75" thickBot="1" x14ac:dyDescent="0.3">
      <c r="A188" s="1" t="s">
        <v>0</v>
      </c>
      <c r="B188" s="9">
        <v>0</v>
      </c>
      <c r="C188" s="9">
        <v>0</v>
      </c>
      <c r="D188" s="9">
        <v>0</v>
      </c>
      <c r="E188" s="9">
        <v>0</v>
      </c>
    </row>
    <row r="189" spans="1:5" ht="21" customHeight="1" thickBot="1" x14ac:dyDescent="0.3">
      <c r="A189" s="1" t="s">
        <v>39</v>
      </c>
      <c r="B189" s="9">
        <v>0</v>
      </c>
      <c r="C189" s="9">
        <v>0</v>
      </c>
      <c r="D189" s="9">
        <v>0</v>
      </c>
      <c r="E189" s="9">
        <v>0</v>
      </c>
    </row>
    <row r="190" spans="1:5" ht="15.75" thickBot="1" x14ac:dyDescent="0.3">
      <c r="A190" s="1" t="s">
        <v>1</v>
      </c>
      <c r="B190" s="11">
        <v>0</v>
      </c>
      <c r="C190" s="9">
        <v>0</v>
      </c>
      <c r="D190" s="9">
        <v>0</v>
      </c>
      <c r="E190" s="9">
        <v>0</v>
      </c>
    </row>
    <row r="191" spans="1:5" ht="15.75" thickBot="1" x14ac:dyDescent="0.3">
      <c r="A191" s="1" t="s">
        <v>2</v>
      </c>
      <c r="B191" s="11">
        <v>0</v>
      </c>
      <c r="C191" s="9">
        <v>0</v>
      </c>
      <c r="D191" s="9">
        <v>0</v>
      </c>
      <c r="E191" s="9">
        <v>0</v>
      </c>
    </row>
    <row r="192" spans="1:5" ht="21.75" customHeight="1" thickBot="1" x14ac:dyDescent="0.3">
      <c r="A192" s="1" t="s">
        <v>28</v>
      </c>
      <c r="B192" s="11">
        <v>0</v>
      </c>
      <c r="C192" s="9">
        <v>0</v>
      </c>
      <c r="D192" s="9">
        <v>0</v>
      </c>
      <c r="E192" s="9">
        <v>0</v>
      </c>
    </row>
    <row r="193" spans="1:5" ht="15.75" thickBot="1" x14ac:dyDescent="0.3">
      <c r="A193" s="1" t="s">
        <v>29</v>
      </c>
      <c r="B193" s="11">
        <v>373000</v>
      </c>
      <c r="C193" s="9">
        <v>373000</v>
      </c>
      <c r="D193" s="9">
        <v>373000</v>
      </c>
      <c r="E193" s="9">
        <v>373000</v>
      </c>
    </row>
    <row r="194" spans="1:5" ht="24.75" thickBot="1" x14ac:dyDescent="0.3">
      <c r="A194" s="1" t="s">
        <v>3</v>
      </c>
      <c r="B194" s="11">
        <v>0</v>
      </c>
      <c r="C194" s="9">
        <v>0</v>
      </c>
      <c r="D194" s="9">
        <v>0</v>
      </c>
      <c r="E194" s="9">
        <v>0</v>
      </c>
    </row>
    <row r="195" spans="1:5" ht="32.25" customHeight="1" thickBot="1" x14ac:dyDescent="0.3">
      <c r="A195" s="259" t="s">
        <v>47</v>
      </c>
      <c r="B195" s="21">
        <f>B194+B192+B193+B191+B190+B189+B188</f>
        <v>373000</v>
      </c>
      <c r="C195" s="21">
        <f>C194+C192+C193+C191+C190+C189+C188</f>
        <v>373000</v>
      </c>
      <c r="D195" s="21">
        <f>D194+D192+D193+D191+D190+D189+D188</f>
        <v>373000</v>
      </c>
      <c r="E195" s="21">
        <f>E194+E192+E193+E191+E190+E189+E188</f>
        <v>373000</v>
      </c>
    </row>
    <row r="196" spans="1:5" ht="15.75" thickBot="1" x14ac:dyDescent="0.3">
      <c r="A196" s="149" t="s">
        <v>46</v>
      </c>
      <c r="B196" s="22">
        <f>IF(B195-B180=0,0,"Error")</f>
        <v>0</v>
      </c>
      <c r="C196" s="22">
        <f>IF(C195-C180=0,0,"Error")</f>
        <v>0</v>
      </c>
      <c r="D196" s="22">
        <f>IF(D195-D180=0,0,"Error")</f>
        <v>0</v>
      </c>
      <c r="E196" s="22">
        <f>IF(E195-E180=0,0,"Error")</f>
        <v>0</v>
      </c>
    </row>
    <row r="197" spans="1:5" ht="20.25" customHeight="1" thickBot="1" x14ac:dyDescent="0.3">
      <c r="A197" s="258"/>
      <c r="B197" s="257"/>
      <c r="C197" s="257"/>
      <c r="D197" s="257"/>
      <c r="E197" s="256"/>
    </row>
    <row r="198" spans="1:5" ht="46.5" customHeight="1" thickBot="1" x14ac:dyDescent="0.3">
      <c r="A198" s="157" t="s">
        <v>63</v>
      </c>
      <c r="B198" s="15">
        <f>B31+B54+B77+B103+B126+B155+B180</f>
        <v>2107750</v>
      </c>
      <c r="C198" s="15">
        <f>C31+C54+C77+C103+C126+C155+C180</f>
        <v>2115000</v>
      </c>
      <c r="D198" s="15">
        <f>D31+D54+D77+D103+D126+D155+D180</f>
        <v>2115000</v>
      </c>
      <c r="E198" s="15">
        <f>E31+E54+E77+E103+E126+E155+E180</f>
        <v>2115000</v>
      </c>
    </row>
    <row r="199" spans="1:5" ht="36.75" thickBot="1" x14ac:dyDescent="0.3">
      <c r="A199" s="157" t="s">
        <v>64</v>
      </c>
      <c r="B199" s="15">
        <f>B201+B203+B205+B207+B209+B211+B213+B215+B217</f>
        <v>2107750</v>
      </c>
      <c r="C199" s="15">
        <f>C201+C203+C205+C207+C209+C211+C213+C215+C217</f>
        <v>2115000</v>
      </c>
      <c r="D199" s="15">
        <f>D201+D203+D205+D207+D209+D211+D213+D215+D217</f>
        <v>2115000</v>
      </c>
      <c r="E199" s="15">
        <f>E201+E203+E205+E207+E209+E211+E213+E215+E217</f>
        <v>2115000</v>
      </c>
    </row>
    <row r="200" spans="1:5" ht="36.75" thickBot="1" x14ac:dyDescent="0.3">
      <c r="A200" s="155" t="s">
        <v>27</v>
      </c>
      <c r="B200" s="12"/>
      <c r="C200" s="13">
        <f>C199/B199-1</f>
        <v>3.4396868698849392E-3</v>
      </c>
      <c r="D200" s="13">
        <f>D199/C199-1</f>
        <v>0</v>
      </c>
      <c r="E200" s="13">
        <f>E199/D199-1</f>
        <v>0</v>
      </c>
    </row>
    <row r="201" spans="1:5" ht="15.75" thickBot="1" x14ac:dyDescent="0.3">
      <c r="A201" s="1" t="s">
        <v>0</v>
      </c>
      <c r="B201" s="9">
        <f>B188+B165+B39</f>
        <v>564000</v>
      </c>
      <c r="C201" s="9">
        <f>C188+C165+C39</f>
        <v>564000</v>
      </c>
      <c r="D201" s="9">
        <f>D188+D165+D39</f>
        <v>564000</v>
      </c>
      <c r="E201" s="9">
        <f>E188+E165+E39</f>
        <v>564000</v>
      </c>
    </row>
    <row r="202" spans="1:5" ht="15.75" thickBot="1" x14ac:dyDescent="0.3">
      <c r="A202" s="152" t="s">
        <v>206</v>
      </c>
      <c r="B202" s="11"/>
      <c r="C202" s="242">
        <f>C201/B201-1</f>
        <v>0</v>
      </c>
      <c r="D202" s="242">
        <f>D201/C201-1</f>
        <v>0</v>
      </c>
      <c r="E202" s="242">
        <f>E201/D201-1</f>
        <v>0</v>
      </c>
    </row>
    <row r="203" spans="1:5" ht="24.75" thickBot="1" x14ac:dyDescent="0.3">
      <c r="A203" s="1" t="s">
        <v>39</v>
      </c>
      <c r="B203" s="9">
        <f>B40+B63+B166+B189</f>
        <v>96000</v>
      </c>
      <c r="C203" s="9">
        <f>C40+C63+C166+C189</f>
        <v>96000</v>
      </c>
      <c r="D203" s="9">
        <f>D40+D63+D166+D189</f>
        <v>96000</v>
      </c>
      <c r="E203" s="9">
        <f>E40+E63+E166+E189</f>
        <v>96000</v>
      </c>
    </row>
    <row r="204" spans="1:5" ht="24.75" thickBot="1" x14ac:dyDescent="0.3">
      <c r="A204" s="152" t="s">
        <v>205</v>
      </c>
      <c r="B204" s="11"/>
      <c r="C204" s="242">
        <f>C203/B203-1</f>
        <v>0</v>
      </c>
      <c r="D204" s="242">
        <f>D203/C203-1</f>
        <v>0</v>
      </c>
      <c r="E204" s="242">
        <f>E203/D203-1</f>
        <v>0</v>
      </c>
    </row>
    <row r="205" spans="1:5" ht="15.75" thickBot="1" x14ac:dyDescent="0.3">
      <c r="A205" s="1" t="s">
        <v>1</v>
      </c>
      <c r="B205" s="9">
        <f>B41+B64+B87+B167+B190</f>
        <v>1064750</v>
      </c>
      <c r="C205" s="9">
        <f>C41+C64+C87+C167+C190</f>
        <v>1067000</v>
      </c>
      <c r="D205" s="9">
        <f>D41+D64+D87+D167+D190</f>
        <v>1067000</v>
      </c>
      <c r="E205" s="9">
        <f>E41+E64+E87+E167+E190</f>
        <v>1067000</v>
      </c>
    </row>
    <row r="206" spans="1:5" ht="24.75" thickBot="1" x14ac:dyDescent="0.3">
      <c r="A206" s="152" t="s">
        <v>204</v>
      </c>
      <c r="B206" s="11"/>
      <c r="C206" s="242">
        <f>C205/B205-1</f>
        <v>2.1131721061282693E-3</v>
      </c>
      <c r="D206" s="242">
        <f>D205/C205-1</f>
        <v>0</v>
      </c>
      <c r="E206" s="242">
        <f>E205/D205-1</f>
        <v>0</v>
      </c>
    </row>
    <row r="207" spans="1:5" ht="15.75" thickBot="1" x14ac:dyDescent="0.3">
      <c r="A207" s="1" t="s">
        <v>2</v>
      </c>
      <c r="B207" s="9">
        <f>B191+B168+B42</f>
        <v>0</v>
      </c>
      <c r="C207" s="9">
        <f>C191+C168+C42</f>
        <v>0</v>
      </c>
      <c r="D207" s="9">
        <f>D191+D168+D42</f>
        <v>0</v>
      </c>
      <c r="E207" s="9">
        <f>E191+E168+E42</f>
        <v>0</v>
      </c>
    </row>
    <row r="208" spans="1:5" ht="24.75" thickBot="1" x14ac:dyDescent="0.3">
      <c r="A208" s="152" t="s">
        <v>203</v>
      </c>
      <c r="B208" s="11"/>
      <c r="C208" s="242" t="e">
        <f>C207/B207-1</f>
        <v>#DIV/0!</v>
      </c>
      <c r="D208" s="242" t="e">
        <f>D207/C207-1</f>
        <v>#DIV/0!</v>
      </c>
      <c r="E208" s="242" t="e">
        <f>E207/D207-1</f>
        <v>#DIV/0!</v>
      </c>
    </row>
    <row r="209" spans="1:5" ht="24.75" thickBot="1" x14ac:dyDescent="0.3">
      <c r="A209" s="194" t="s">
        <v>28</v>
      </c>
      <c r="B209" s="27">
        <f>B192+B169+B43</f>
        <v>0</v>
      </c>
      <c r="C209" s="27">
        <f>C192+C169+C43</f>
        <v>0</v>
      </c>
      <c r="D209" s="27">
        <f>D192+D169+D43</f>
        <v>0</v>
      </c>
      <c r="E209" s="27">
        <f>E192+E169+E43</f>
        <v>0</v>
      </c>
    </row>
    <row r="210" spans="1:5" ht="24" x14ac:dyDescent="0.25">
      <c r="A210" s="255" t="s">
        <v>202</v>
      </c>
      <c r="B210" s="254"/>
      <c r="C210" s="253" t="e">
        <f>C209/B209-1</f>
        <v>#DIV/0!</v>
      </c>
      <c r="D210" s="253" t="e">
        <f>D209/C209-1</f>
        <v>#DIV/0!</v>
      </c>
      <c r="E210" s="253" t="e">
        <f>E209/D209-1</f>
        <v>#DIV/0!</v>
      </c>
    </row>
    <row r="211" spans="1:5" ht="15.75" thickBot="1" x14ac:dyDescent="0.3">
      <c r="A211" s="252" t="s">
        <v>29</v>
      </c>
      <c r="B211" s="251">
        <f>B193+B170+B44</f>
        <v>373000</v>
      </c>
      <c r="C211" s="251">
        <f>C193+C170+C44</f>
        <v>373000</v>
      </c>
      <c r="D211" s="251">
        <f>D193+D170+D44</f>
        <v>373000</v>
      </c>
      <c r="E211" s="251">
        <f>E193+E170+E44</f>
        <v>373000</v>
      </c>
    </row>
    <row r="212" spans="1:5" ht="24.75" thickBot="1" x14ac:dyDescent="0.3">
      <c r="A212" s="250" t="s">
        <v>201</v>
      </c>
      <c r="B212" s="65"/>
      <c r="C212" s="249">
        <f>C211/B211-1</f>
        <v>0</v>
      </c>
      <c r="D212" s="249">
        <f>D211/C211-1</f>
        <v>0</v>
      </c>
      <c r="E212" s="249">
        <f>E211/D211-1</f>
        <v>0</v>
      </c>
    </row>
    <row r="213" spans="1:5" ht="24.75" thickBot="1" x14ac:dyDescent="0.3">
      <c r="A213" s="248" t="s">
        <v>3</v>
      </c>
      <c r="B213" s="247">
        <f>B194+B171+B45</f>
        <v>0</v>
      </c>
      <c r="C213" s="247">
        <f>C194+C171+C45</f>
        <v>0</v>
      </c>
      <c r="D213" s="247">
        <f>D194+D171+D45</f>
        <v>0</v>
      </c>
      <c r="E213" s="246">
        <f>E194+E171+E45</f>
        <v>0</v>
      </c>
    </row>
    <row r="214" spans="1:5" ht="24.75" thickBot="1" x14ac:dyDescent="0.3">
      <c r="A214" s="245" t="s">
        <v>200</v>
      </c>
      <c r="B214" s="244"/>
      <c r="C214" s="243" t="e">
        <f>C213/B213-1</f>
        <v>#DIV/0!</v>
      </c>
      <c r="D214" s="243" t="e">
        <f>D213/C213-1</f>
        <v>#DIV/0!</v>
      </c>
      <c r="E214" s="243" t="e">
        <f>E213/D213-1</f>
        <v>#DIV/0!</v>
      </c>
    </row>
    <row r="215" spans="1:5" ht="15.75" thickBot="1" x14ac:dyDescent="0.3">
      <c r="A215" s="1" t="s">
        <v>20</v>
      </c>
      <c r="B215" s="9">
        <f>B111</f>
        <v>0</v>
      </c>
      <c r="C215" s="9">
        <f>C111</f>
        <v>0</v>
      </c>
      <c r="D215" s="9">
        <f>D111</f>
        <v>0</v>
      </c>
      <c r="E215" s="9">
        <f>E111</f>
        <v>0</v>
      </c>
    </row>
    <row r="216" spans="1:5" ht="24.75" thickBot="1" x14ac:dyDescent="0.3">
      <c r="A216" s="152" t="s">
        <v>199</v>
      </c>
      <c r="B216" s="11"/>
      <c r="C216" s="242" t="e">
        <f>C215/B215-1</f>
        <v>#DIV/0!</v>
      </c>
      <c r="D216" s="242" t="e">
        <f>D215/C215-1</f>
        <v>#DIV/0!</v>
      </c>
      <c r="E216" s="242" t="e">
        <f>E215/D215-1</f>
        <v>#DIV/0!</v>
      </c>
    </row>
    <row r="217" spans="1:5" ht="15.75" thickBot="1" x14ac:dyDescent="0.3">
      <c r="A217" s="1" t="s">
        <v>21</v>
      </c>
      <c r="B217" s="9">
        <f>B112+B135</f>
        <v>10000</v>
      </c>
      <c r="C217" s="9">
        <f>C112+C135</f>
        <v>15000</v>
      </c>
      <c r="D217" s="9">
        <f>D112+D135</f>
        <v>15000</v>
      </c>
      <c r="E217" s="9">
        <f>E112+E135</f>
        <v>15000</v>
      </c>
    </row>
    <row r="218" spans="1:5" ht="24.75" thickBot="1" x14ac:dyDescent="0.3">
      <c r="A218" s="152" t="s">
        <v>198</v>
      </c>
      <c r="B218" s="11"/>
      <c r="C218" s="242">
        <f>C217/B217-1</f>
        <v>0.5</v>
      </c>
      <c r="D218" s="242">
        <f>D217/C217-1</f>
        <v>0</v>
      </c>
      <c r="E218" s="242">
        <f>E217/D217-1</f>
        <v>0</v>
      </c>
    </row>
    <row r="219" spans="1:5" ht="15.75" thickBot="1" x14ac:dyDescent="0.3">
      <c r="A219" s="149" t="s">
        <v>46</v>
      </c>
      <c r="B219" s="22">
        <f>IF(B199-B198=0,0,"Error")</f>
        <v>0</v>
      </c>
      <c r="C219" s="22">
        <f>IF(C199-C198=0,0,"Error")</f>
        <v>0</v>
      </c>
      <c r="D219" s="22">
        <f>IF(D199-D198=0,0,"Error")</f>
        <v>0</v>
      </c>
      <c r="E219" s="22">
        <f>IF(E199-E198=0,0,"Error")</f>
        <v>0</v>
      </c>
    </row>
    <row r="220" spans="1:5" ht="36.75" thickBot="1" x14ac:dyDescent="0.3">
      <c r="A220" s="147" t="s">
        <v>40</v>
      </c>
      <c r="B220" s="9">
        <v>356</v>
      </c>
      <c r="C220" s="9">
        <v>356</v>
      </c>
      <c r="D220" s="9">
        <v>356</v>
      </c>
      <c r="E220" s="9">
        <v>356</v>
      </c>
    </row>
    <row r="221" spans="1:5" ht="24.75" thickBot="1" x14ac:dyDescent="0.3">
      <c r="A221" s="147" t="s">
        <v>334</v>
      </c>
      <c r="B221" s="9">
        <v>179</v>
      </c>
      <c r="C221" s="9">
        <v>179</v>
      </c>
      <c r="D221" s="9">
        <v>179</v>
      </c>
      <c r="E221" s="9">
        <v>179</v>
      </c>
    </row>
  </sheetData>
  <mergeCells count="71">
    <mergeCell ref="A2:E2"/>
    <mergeCell ref="A3:E3"/>
    <mergeCell ref="B71:E71"/>
    <mergeCell ref="B72:E72"/>
    <mergeCell ref="A108:E108"/>
    <mergeCell ref="A109:A110"/>
    <mergeCell ref="A114:A116"/>
    <mergeCell ref="B114:E116"/>
    <mergeCell ref="B97:E97"/>
    <mergeCell ref="B98:E98"/>
    <mergeCell ref="B99:E99"/>
    <mergeCell ref="A74:A75"/>
    <mergeCell ref="A82:E82"/>
    <mergeCell ref="B176:E176"/>
    <mergeCell ref="A177:A178"/>
    <mergeCell ref="A163:A164"/>
    <mergeCell ref="B174:E174"/>
    <mergeCell ref="B175:E175"/>
    <mergeCell ref="A186:A187"/>
    <mergeCell ref="B122:E122"/>
    <mergeCell ref="A160:A161"/>
    <mergeCell ref="A185:E185"/>
    <mergeCell ref="B149:E149"/>
    <mergeCell ref="B150:E150"/>
    <mergeCell ref="B151:E151"/>
    <mergeCell ref="A152:A153"/>
    <mergeCell ref="A162:E162"/>
    <mergeCell ref="A117:E117"/>
    <mergeCell ref="A118:E118"/>
    <mergeCell ref="B119:E119"/>
    <mergeCell ref="B120:E120"/>
    <mergeCell ref="B121:E121"/>
    <mergeCell ref="B140:E140"/>
    <mergeCell ref="A141:E141"/>
    <mergeCell ref="A145:E145"/>
    <mergeCell ref="A146:E146"/>
    <mergeCell ref="A147:A148"/>
    <mergeCell ref="A123:A124"/>
    <mergeCell ref="A131:E131"/>
    <mergeCell ref="A132:A133"/>
    <mergeCell ref="A137:A139"/>
    <mergeCell ref="B137:E139"/>
    <mergeCell ref="A23:E23"/>
    <mergeCell ref="B5:E5"/>
    <mergeCell ref="B6:E6"/>
    <mergeCell ref="B7:E7"/>
    <mergeCell ref="A8:E8"/>
    <mergeCell ref="A9:E11"/>
    <mergeCell ref="B27:E27"/>
    <mergeCell ref="A28:A29"/>
    <mergeCell ref="A36:E36"/>
    <mergeCell ref="A95:E95"/>
    <mergeCell ref="A51:A52"/>
    <mergeCell ref="B96:E96"/>
    <mergeCell ref="B73:E73"/>
    <mergeCell ref="B48:E48"/>
    <mergeCell ref="B49:E49"/>
    <mergeCell ref="B12:E12"/>
    <mergeCell ref="A13:A14"/>
    <mergeCell ref="B18:E18"/>
    <mergeCell ref="A19:E19"/>
    <mergeCell ref="A100:A101"/>
    <mergeCell ref="A37:A38"/>
    <mergeCell ref="A24:E24"/>
    <mergeCell ref="B25:E25"/>
    <mergeCell ref="B26:E26"/>
    <mergeCell ref="A59:E59"/>
    <mergeCell ref="A60:A61"/>
    <mergeCell ref="A94:E94"/>
    <mergeCell ref="B50:E50"/>
    <mergeCell ref="A83:A84"/>
  </mergeCells>
  <printOptions horizontalCentered="1" verticalCentered="1"/>
  <pageMargins left="0.25" right="0.25" top="0.18" bottom="0.52" header="0.2" footer="0.3"/>
  <pageSetup scale="80" orientation="portrait" r:id="rId1"/>
  <rowBreaks count="1" manualBreakCount="1">
    <brk id="18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05"/>
  <sheetViews>
    <sheetView tabSelected="1" view="pageBreakPreview" topLeftCell="A483" zoomScale="60" zoomScaleNormal="100" workbookViewId="0">
      <selection activeCell="E534" sqref="D534:E534"/>
    </sheetView>
  </sheetViews>
  <sheetFormatPr defaultRowHeight="15" x14ac:dyDescent="0.25"/>
  <cols>
    <col min="1" max="1" width="21.42578125" customWidth="1"/>
    <col min="2" max="2" width="15" customWidth="1"/>
    <col min="3" max="3" width="18.140625" customWidth="1"/>
    <col min="4" max="4" width="21.42578125" customWidth="1"/>
    <col min="5" max="5" width="18.28515625" customWidth="1"/>
    <col min="7" max="7" width="18.42578125" customWidth="1"/>
    <col min="8" max="8" width="11" customWidth="1"/>
    <col min="9" max="9" width="11" bestFit="1" customWidth="1"/>
  </cols>
  <sheetData>
    <row r="2" spans="1:6" ht="18" customHeight="1" x14ac:dyDescent="0.25">
      <c r="A2" s="593" t="s">
        <v>366</v>
      </c>
      <c r="B2" s="593"/>
      <c r="C2" s="593"/>
      <c r="D2" s="593"/>
      <c r="E2" s="593"/>
      <c r="F2" s="14"/>
    </row>
    <row r="3" spans="1:6" ht="18" customHeight="1" x14ac:dyDescent="0.25">
      <c r="A3" s="561" t="s">
        <v>365</v>
      </c>
      <c r="B3" s="561"/>
      <c r="C3" s="561"/>
      <c r="D3" s="561"/>
      <c r="E3" s="561"/>
      <c r="F3" s="145"/>
    </row>
    <row r="4" spans="1:6" ht="15.75" thickBot="1" x14ac:dyDescent="0.3"/>
    <row r="5" spans="1:6" ht="39" customHeight="1" thickBot="1" x14ac:dyDescent="0.3">
      <c r="A5" s="241" t="s">
        <v>22</v>
      </c>
      <c r="B5" s="491" t="s">
        <v>434</v>
      </c>
      <c r="C5" s="491"/>
      <c r="D5" s="491"/>
      <c r="E5" s="491"/>
    </row>
    <row r="6" spans="1:6" ht="19.5" customHeight="1" thickBot="1" x14ac:dyDescent="0.3">
      <c r="A6" s="241" t="s">
        <v>4</v>
      </c>
      <c r="B6" s="458" t="s">
        <v>131</v>
      </c>
      <c r="C6" s="459"/>
      <c r="D6" s="459"/>
      <c r="E6" s="499"/>
    </row>
    <row r="7" spans="1:6" ht="47.25" customHeight="1" thickBot="1" x14ac:dyDescent="0.3">
      <c r="A7" s="241" t="s">
        <v>30</v>
      </c>
      <c r="B7" s="461" t="s">
        <v>5</v>
      </c>
      <c r="C7" s="462"/>
      <c r="D7" s="462"/>
      <c r="E7" s="500"/>
    </row>
    <row r="8" spans="1:6" ht="15.75" thickBot="1" x14ac:dyDescent="0.3">
      <c r="A8" s="497" t="s">
        <v>8</v>
      </c>
      <c r="B8" s="465"/>
      <c r="C8" s="465"/>
      <c r="D8" s="465"/>
      <c r="E8" s="498"/>
    </row>
    <row r="9" spans="1:6" ht="9" customHeight="1" x14ac:dyDescent="0.25">
      <c r="A9" s="467" t="s">
        <v>433</v>
      </c>
      <c r="B9" s="468"/>
      <c r="C9" s="468"/>
      <c r="D9" s="468"/>
      <c r="E9" s="469"/>
    </row>
    <row r="10" spans="1:6" ht="36.75" customHeight="1" x14ac:dyDescent="0.25">
      <c r="A10" s="470"/>
      <c r="B10" s="471"/>
      <c r="C10" s="471"/>
      <c r="D10" s="471"/>
      <c r="E10" s="472"/>
    </row>
    <row r="11" spans="1:6" ht="35.25" customHeight="1" thickBot="1" x14ac:dyDescent="0.3">
      <c r="A11" s="473"/>
      <c r="B11" s="474"/>
      <c r="C11" s="474"/>
      <c r="D11" s="474"/>
      <c r="E11" s="475"/>
    </row>
    <row r="12" spans="1:6" ht="72.75" customHeight="1" thickBot="1" x14ac:dyDescent="0.3">
      <c r="A12" s="315" t="s">
        <v>11</v>
      </c>
      <c r="B12" s="575" t="s">
        <v>432</v>
      </c>
      <c r="C12" s="576"/>
      <c r="D12" s="576"/>
      <c r="E12" s="577"/>
    </row>
    <row r="13" spans="1:6" ht="23.25" customHeight="1" x14ac:dyDescent="0.25">
      <c r="A13" s="578" t="s">
        <v>330</v>
      </c>
      <c r="B13" s="314">
        <v>2018</v>
      </c>
      <c r="C13" s="314">
        <v>2019</v>
      </c>
      <c r="D13" s="314">
        <v>2020</v>
      </c>
      <c r="E13" s="314">
        <v>2021</v>
      </c>
    </row>
    <row r="14" spans="1:6" ht="15.75" thickBot="1" x14ac:dyDescent="0.3">
      <c r="A14" s="579"/>
      <c r="B14" s="313" t="s">
        <v>6</v>
      </c>
      <c r="C14" s="313" t="s">
        <v>7</v>
      </c>
      <c r="D14" s="313" t="s">
        <v>7</v>
      </c>
      <c r="E14" s="313" t="s">
        <v>7</v>
      </c>
    </row>
    <row r="15" spans="1:6" ht="34.5" thickBot="1" x14ac:dyDescent="0.3">
      <c r="A15" s="312" t="s">
        <v>431</v>
      </c>
      <c r="B15" s="311">
        <v>1</v>
      </c>
      <c r="C15" s="311">
        <v>1</v>
      </c>
      <c r="D15" s="311">
        <v>1</v>
      </c>
      <c r="E15" s="311">
        <v>1</v>
      </c>
    </row>
    <row r="16" spans="1:6" ht="45.75" thickBot="1" x14ac:dyDescent="0.3">
      <c r="A16" s="263" t="s">
        <v>430</v>
      </c>
      <c r="B16" s="8">
        <v>0.25</v>
      </c>
      <c r="C16" s="8">
        <v>0.37</v>
      </c>
      <c r="D16" s="8">
        <v>0.49</v>
      </c>
      <c r="E16" s="8">
        <v>0.6</v>
      </c>
    </row>
    <row r="17" spans="1:10" ht="49.5" customHeight="1" thickBot="1" x14ac:dyDescent="0.3">
      <c r="A17" s="263" t="s">
        <v>429</v>
      </c>
      <c r="B17" s="8">
        <v>0.7</v>
      </c>
      <c r="C17" s="8">
        <v>0.7</v>
      </c>
      <c r="D17" s="8">
        <v>0.7</v>
      </c>
      <c r="E17" s="8">
        <v>0.8</v>
      </c>
    </row>
    <row r="18" spans="1:10" ht="34.5" thickBot="1" x14ac:dyDescent="0.3">
      <c r="A18" s="3" t="s">
        <v>428</v>
      </c>
      <c r="B18" s="8">
        <v>1</v>
      </c>
      <c r="C18" s="8">
        <v>1</v>
      </c>
      <c r="D18" s="8">
        <v>1</v>
      </c>
      <c r="E18" s="8">
        <v>1</v>
      </c>
    </row>
    <row r="19" spans="1:10" ht="23.25" thickBot="1" x14ac:dyDescent="0.3">
      <c r="A19" s="3" t="s">
        <v>403</v>
      </c>
      <c r="B19" s="8">
        <v>1</v>
      </c>
      <c r="C19" s="8">
        <v>1</v>
      </c>
      <c r="D19" s="8">
        <v>1</v>
      </c>
      <c r="E19" s="8">
        <v>1</v>
      </c>
    </row>
    <row r="20" spans="1:10" ht="52.5" customHeight="1" thickBot="1" x14ac:dyDescent="0.3">
      <c r="A20" s="201" t="s">
        <v>13</v>
      </c>
      <c r="B20" s="580" t="s">
        <v>427</v>
      </c>
      <c r="C20" s="581"/>
      <c r="D20" s="581"/>
      <c r="E20" s="582"/>
    </row>
    <row r="21" spans="1:10" ht="23.25" customHeight="1" thickBot="1" x14ac:dyDescent="0.3">
      <c r="A21" s="583" t="s">
        <v>319</v>
      </c>
      <c r="B21" s="584"/>
      <c r="C21" s="584"/>
      <c r="D21" s="584"/>
      <c r="E21" s="585"/>
      <c r="H21" s="4"/>
      <c r="J21" s="4"/>
    </row>
    <row r="22" spans="1:10" ht="57" thickBot="1" x14ac:dyDescent="0.3">
      <c r="A22" s="312" t="s">
        <v>426</v>
      </c>
      <c r="B22" s="311">
        <v>0.05</v>
      </c>
      <c r="C22" s="311">
        <v>0.04</v>
      </c>
      <c r="D22" s="311">
        <v>0.03</v>
      </c>
      <c r="E22" s="311">
        <v>0.03</v>
      </c>
    </row>
    <row r="23" spans="1:10" ht="34.5" thickBot="1" x14ac:dyDescent="0.3">
      <c r="A23" s="312" t="s">
        <v>425</v>
      </c>
      <c r="B23" s="311">
        <v>0.7</v>
      </c>
      <c r="C23" s="311">
        <v>0.8</v>
      </c>
      <c r="D23" s="311">
        <v>0.8</v>
      </c>
      <c r="E23" s="311">
        <v>0.9</v>
      </c>
    </row>
    <row r="24" spans="1:10" ht="26.25" customHeight="1" thickBot="1" x14ac:dyDescent="0.3">
      <c r="A24" s="312" t="s">
        <v>424</v>
      </c>
      <c r="B24" s="311">
        <v>0.2</v>
      </c>
      <c r="C24" s="311">
        <v>0</v>
      </c>
      <c r="D24" s="311">
        <v>0</v>
      </c>
      <c r="E24" s="311">
        <v>0</v>
      </c>
    </row>
    <row r="25" spans="1:10" ht="57" thickBot="1" x14ac:dyDescent="0.3">
      <c r="A25" s="3" t="s">
        <v>423</v>
      </c>
      <c r="B25" s="8">
        <v>0.6</v>
      </c>
      <c r="C25" s="8">
        <v>0.6</v>
      </c>
      <c r="D25" s="8">
        <v>0.7</v>
      </c>
      <c r="E25" s="8">
        <v>0.8</v>
      </c>
    </row>
    <row r="26" spans="1:10" ht="15.75" thickBot="1" x14ac:dyDescent="0.3">
      <c r="A26" s="540" t="s">
        <v>42</v>
      </c>
      <c r="B26" s="453"/>
      <c r="C26" s="453"/>
      <c r="D26" s="453"/>
      <c r="E26" s="541"/>
    </row>
    <row r="27" spans="1:10" ht="15.75" thickBot="1" x14ac:dyDescent="0.3">
      <c r="A27" s="586" t="s">
        <v>360</v>
      </c>
      <c r="B27" s="587"/>
      <c r="C27" s="587"/>
      <c r="D27" s="587"/>
      <c r="E27" s="588"/>
    </row>
    <row r="28" spans="1:10" ht="27" customHeight="1" thickBot="1" x14ac:dyDescent="0.3">
      <c r="A28" s="310" t="s">
        <v>359</v>
      </c>
      <c r="B28" s="572" t="s">
        <v>412</v>
      </c>
      <c r="C28" s="573"/>
      <c r="D28" s="573"/>
      <c r="E28" s="574"/>
    </row>
    <row r="29" spans="1:10" ht="37.5" customHeight="1" thickBot="1" x14ac:dyDescent="0.3">
      <c r="A29" s="307" t="s">
        <v>10</v>
      </c>
      <c r="B29" s="569" t="s">
        <v>411</v>
      </c>
      <c r="C29" s="570"/>
      <c r="D29" s="570"/>
      <c r="E29" s="571"/>
    </row>
    <row r="30" spans="1:10" ht="15.75" thickBot="1" x14ac:dyDescent="0.3">
      <c r="A30" s="307" t="s">
        <v>15</v>
      </c>
      <c r="B30" s="572" t="s">
        <v>407</v>
      </c>
      <c r="C30" s="573"/>
      <c r="D30" s="573"/>
      <c r="E30" s="574"/>
    </row>
    <row r="31" spans="1:10" ht="12.75" customHeight="1" x14ac:dyDescent="0.25">
      <c r="A31" s="578"/>
      <c r="B31" s="309">
        <v>2018</v>
      </c>
      <c r="C31" s="309">
        <v>2019</v>
      </c>
      <c r="D31" s="309">
        <v>2020</v>
      </c>
      <c r="E31" s="309">
        <v>2021</v>
      </c>
    </row>
    <row r="32" spans="1:10" ht="17.25" customHeight="1" thickBot="1" x14ac:dyDescent="0.3">
      <c r="A32" s="579"/>
      <c r="B32" s="308" t="s">
        <v>6</v>
      </c>
      <c r="C32" s="308" t="s">
        <v>7</v>
      </c>
      <c r="D32" s="308" t="s">
        <v>7</v>
      </c>
      <c r="E32" s="308" t="s">
        <v>7</v>
      </c>
    </row>
    <row r="33" spans="1:11" ht="15.75" thickBot="1" x14ac:dyDescent="0.3">
      <c r="A33" s="307" t="s">
        <v>9</v>
      </c>
      <c r="B33" s="141">
        <v>8</v>
      </c>
      <c r="C33" s="141">
        <v>10</v>
      </c>
      <c r="D33" s="141">
        <v>10</v>
      </c>
      <c r="E33" s="141">
        <v>10</v>
      </c>
    </row>
    <row r="34" spans="1:11" ht="15.75" thickBot="1" x14ac:dyDescent="0.3">
      <c r="A34" s="3" t="s">
        <v>16</v>
      </c>
      <c r="B34" s="5">
        <v>8900</v>
      </c>
      <c r="C34" s="5">
        <v>8900</v>
      </c>
      <c r="D34" s="5">
        <v>8900</v>
      </c>
      <c r="E34" s="5">
        <v>8900</v>
      </c>
    </row>
    <row r="35" spans="1:11" ht="15.75" thickBot="1" x14ac:dyDescent="0.3">
      <c r="A35" s="3" t="s">
        <v>26</v>
      </c>
      <c r="B35" s="5">
        <f>B34/B33</f>
        <v>1112.5</v>
      </c>
      <c r="C35" s="5">
        <f>C34/C33</f>
        <v>890</v>
      </c>
      <c r="D35" s="5">
        <f>D34/D33</f>
        <v>890</v>
      </c>
      <c r="E35" s="5">
        <f>E34/E33</f>
        <v>890</v>
      </c>
    </row>
    <row r="36" spans="1:11" ht="15.75" thickBot="1" x14ac:dyDescent="0.3">
      <c r="A36" s="3" t="s">
        <v>17</v>
      </c>
      <c r="B36" s="143" t="s">
        <v>23</v>
      </c>
      <c r="C36" s="7">
        <f t="shared" ref="C36:E38" si="0">C33/B33-1</f>
        <v>0.25</v>
      </c>
      <c r="D36" s="7">
        <f t="shared" si="0"/>
        <v>0</v>
      </c>
      <c r="E36" s="7">
        <f t="shared" si="0"/>
        <v>0</v>
      </c>
      <c r="G36" s="10"/>
      <c r="H36" s="10"/>
      <c r="I36" s="10"/>
      <c r="J36" s="10"/>
      <c r="K36" s="10"/>
    </row>
    <row r="37" spans="1:11" ht="15.75" thickBot="1" x14ac:dyDescent="0.3">
      <c r="A37" s="3" t="s">
        <v>18</v>
      </c>
      <c r="B37" s="143" t="s">
        <v>23</v>
      </c>
      <c r="C37" s="7">
        <f t="shared" si="0"/>
        <v>0</v>
      </c>
      <c r="D37" s="7">
        <f t="shared" si="0"/>
        <v>0</v>
      </c>
      <c r="E37" s="7">
        <f t="shared" si="0"/>
        <v>0</v>
      </c>
    </row>
    <row r="38" spans="1:11" ht="23.25" thickBot="1" x14ac:dyDescent="0.3">
      <c r="A38" s="3" t="s">
        <v>19</v>
      </c>
      <c r="B38" s="143" t="s">
        <v>23</v>
      </c>
      <c r="C38" s="7">
        <f t="shared" si="0"/>
        <v>-0.19999999999999996</v>
      </c>
      <c r="D38" s="7">
        <f t="shared" si="0"/>
        <v>0</v>
      </c>
      <c r="E38" s="7">
        <f t="shared" si="0"/>
        <v>0</v>
      </c>
    </row>
    <row r="39" spans="1:11" ht="15.75" thickBot="1" x14ac:dyDescent="0.3">
      <c r="A39" s="419" t="s">
        <v>45</v>
      </c>
      <c r="B39" s="335"/>
      <c r="C39" s="335"/>
      <c r="D39" s="335"/>
      <c r="E39" s="420"/>
    </row>
    <row r="40" spans="1:11" ht="12.75" customHeight="1" x14ac:dyDescent="0.25">
      <c r="A40" s="417"/>
      <c r="B40" s="18">
        <v>2018</v>
      </c>
      <c r="C40" s="18">
        <v>2019</v>
      </c>
      <c r="D40" s="18">
        <v>2020</v>
      </c>
      <c r="E40" s="18">
        <v>2021</v>
      </c>
    </row>
    <row r="41" spans="1:11" ht="13.5" customHeight="1" thickBot="1" x14ac:dyDescent="0.3">
      <c r="A41" s="418"/>
      <c r="B41" s="19" t="s">
        <v>6</v>
      </c>
      <c r="C41" s="19" t="s">
        <v>7</v>
      </c>
      <c r="D41" s="19" t="s">
        <v>7</v>
      </c>
      <c r="E41" s="19" t="s">
        <v>7</v>
      </c>
    </row>
    <row r="42" spans="1:11" ht="15.75" thickBot="1" x14ac:dyDescent="0.3">
      <c r="A42" s="1" t="s">
        <v>0</v>
      </c>
      <c r="B42" s="9">
        <v>7000</v>
      </c>
      <c r="C42" s="9">
        <v>7000</v>
      </c>
      <c r="D42" s="9">
        <v>7000</v>
      </c>
      <c r="E42" s="9">
        <v>7000</v>
      </c>
    </row>
    <row r="43" spans="1:11" ht="24.75" thickBot="1" x14ac:dyDescent="0.3">
      <c r="A43" s="1" t="s">
        <v>39</v>
      </c>
      <c r="B43" s="9">
        <v>1100</v>
      </c>
      <c r="C43" s="9">
        <v>1100</v>
      </c>
      <c r="D43" s="9">
        <v>1100</v>
      </c>
      <c r="E43" s="9">
        <v>1100</v>
      </c>
    </row>
    <row r="44" spans="1:11" ht="15.75" thickBot="1" x14ac:dyDescent="0.3">
      <c r="A44" s="1" t="s">
        <v>1</v>
      </c>
      <c r="B44" s="11">
        <v>800</v>
      </c>
      <c r="C44" s="9">
        <v>800</v>
      </c>
      <c r="D44" s="9">
        <v>800</v>
      </c>
      <c r="E44" s="9">
        <v>800</v>
      </c>
    </row>
    <row r="45" spans="1:11" ht="15.75" thickBot="1" x14ac:dyDescent="0.3">
      <c r="A45" s="1" t="s">
        <v>2</v>
      </c>
      <c r="B45" s="11"/>
      <c r="C45" s="9"/>
      <c r="D45" s="9"/>
      <c r="E45" s="9"/>
    </row>
    <row r="46" spans="1:11" ht="24.75" thickBot="1" x14ac:dyDescent="0.3">
      <c r="A46" s="1" t="s">
        <v>28</v>
      </c>
      <c r="B46" s="11"/>
      <c r="C46" s="9"/>
      <c r="D46" s="9"/>
      <c r="E46" s="9"/>
    </row>
    <row r="47" spans="1:11" ht="15.75" thickBot="1" x14ac:dyDescent="0.3">
      <c r="A47" s="1" t="s">
        <v>29</v>
      </c>
      <c r="B47" s="11"/>
      <c r="C47" s="9"/>
      <c r="D47" s="9"/>
      <c r="E47" s="9"/>
    </row>
    <row r="48" spans="1:11" ht="24.75" thickBot="1" x14ac:dyDescent="0.3">
      <c r="A48" s="1" t="s">
        <v>3</v>
      </c>
      <c r="B48" s="11"/>
      <c r="C48" s="9"/>
      <c r="D48" s="9"/>
      <c r="E48" s="9"/>
    </row>
    <row r="49" spans="1:5" ht="15.75" thickBot="1" x14ac:dyDescent="0.3">
      <c r="A49" s="164" t="s">
        <v>44</v>
      </c>
      <c r="B49" s="11">
        <f>B48+B47+B46+B45+B44+B43+B42</f>
        <v>8900</v>
      </c>
      <c r="C49" s="11">
        <f>C48+C47+C46+C45+C44+C43+C42</f>
        <v>8900</v>
      </c>
      <c r="D49" s="11">
        <f>D48+D47+D46+D45+D44+D43+D42</f>
        <v>8900</v>
      </c>
      <c r="E49" s="11">
        <f>E48+E47+E46+E45+E44+E43+E42</f>
        <v>8900</v>
      </c>
    </row>
    <row r="50" spans="1:5" ht="15.75" thickBot="1" x14ac:dyDescent="0.3">
      <c r="A50" s="149" t="s">
        <v>46</v>
      </c>
      <c r="B50" s="22">
        <f>IF(B49-B34=0,0,"Error")</f>
        <v>0</v>
      </c>
      <c r="C50" s="22">
        <f>IF(C49-C34=0,0,"Error")</f>
        <v>0</v>
      </c>
      <c r="D50" s="22">
        <f>IF(D49-D34=0,0,"Error")</f>
        <v>0</v>
      </c>
      <c r="E50" s="22">
        <f>IF(E49-E34=0,0,"Error")</f>
        <v>0</v>
      </c>
    </row>
    <row r="51" spans="1:5" ht="15.75" thickBot="1" x14ac:dyDescent="0.3">
      <c r="A51" s="261" t="s">
        <v>228</v>
      </c>
      <c r="B51" s="361" t="s">
        <v>409</v>
      </c>
      <c r="C51" s="362"/>
      <c r="D51" s="362"/>
      <c r="E51" s="568"/>
    </row>
    <row r="52" spans="1:5" ht="15.75" thickBot="1" x14ac:dyDescent="0.3">
      <c r="A52" s="3" t="s">
        <v>10</v>
      </c>
      <c r="B52" s="437" t="s">
        <v>408</v>
      </c>
      <c r="C52" s="438"/>
      <c r="D52" s="438"/>
      <c r="E52" s="546"/>
    </row>
    <row r="53" spans="1:5" ht="15.75" thickBot="1" x14ac:dyDescent="0.3">
      <c r="A53" s="3" t="s">
        <v>15</v>
      </c>
      <c r="B53" s="367" t="s">
        <v>407</v>
      </c>
      <c r="C53" s="368"/>
      <c r="D53" s="368"/>
      <c r="E53" s="426"/>
    </row>
    <row r="54" spans="1:5" ht="15.75" thickBot="1" x14ac:dyDescent="0.3">
      <c r="A54" s="3" t="s">
        <v>9</v>
      </c>
      <c r="B54" s="5">
        <v>8</v>
      </c>
      <c r="C54" s="5">
        <v>10</v>
      </c>
      <c r="D54" s="5">
        <v>10</v>
      </c>
      <c r="E54" s="5">
        <v>10</v>
      </c>
    </row>
    <row r="55" spans="1:5" ht="12.75" customHeight="1" x14ac:dyDescent="0.25">
      <c r="A55" s="417"/>
      <c r="B55" s="18">
        <v>2018</v>
      </c>
      <c r="C55" s="18">
        <v>2019</v>
      </c>
      <c r="D55" s="18">
        <v>2020</v>
      </c>
      <c r="E55" s="18">
        <v>2021</v>
      </c>
    </row>
    <row r="56" spans="1:5" ht="12" customHeight="1" thickBot="1" x14ac:dyDescent="0.3">
      <c r="A56" s="418"/>
      <c r="B56" s="19" t="s">
        <v>6</v>
      </c>
      <c r="C56" s="19" t="s">
        <v>7</v>
      </c>
      <c r="D56" s="19" t="s">
        <v>7</v>
      </c>
      <c r="E56" s="19" t="s">
        <v>7</v>
      </c>
    </row>
    <row r="57" spans="1:5" ht="15.75" thickBot="1" x14ac:dyDescent="0.3">
      <c r="A57" s="3" t="s">
        <v>16</v>
      </c>
      <c r="B57" s="5">
        <v>8900</v>
      </c>
      <c r="C57" s="5">
        <v>8900</v>
      </c>
      <c r="D57" s="5">
        <v>8900</v>
      </c>
      <c r="E57" s="5">
        <v>8900</v>
      </c>
    </row>
    <row r="58" spans="1:5" ht="15.75" thickBot="1" x14ac:dyDescent="0.3">
      <c r="A58" s="3" t="s">
        <v>26</v>
      </c>
      <c r="B58" s="5">
        <f>B57/B54</f>
        <v>1112.5</v>
      </c>
      <c r="C58" s="5">
        <f>C57/C54</f>
        <v>890</v>
      </c>
      <c r="D58" s="5">
        <f>D57/D54</f>
        <v>890</v>
      </c>
      <c r="E58" s="5">
        <f>E57/E54</f>
        <v>890</v>
      </c>
    </row>
    <row r="59" spans="1:5" ht="15.75" thickBot="1" x14ac:dyDescent="0.3">
      <c r="A59" s="3" t="s">
        <v>17</v>
      </c>
      <c r="B59" s="143"/>
      <c r="C59" s="7">
        <f>C54/B54-1</f>
        <v>0.25</v>
      </c>
      <c r="D59" s="7">
        <f>D54/C54-1</f>
        <v>0</v>
      </c>
      <c r="E59" s="7">
        <f>E54/D54-1</f>
        <v>0</v>
      </c>
    </row>
    <row r="60" spans="1:5" ht="15.75" thickBot="1" x14ac:dyDescent="0.3">
      <c r="A60" s="3" t="s">
        <v>18</v>
      </c>
      <c r="B60" s="143"/>
      <c r="C60" s="7">
        <f t="shared" ref="C60:E61" si="1">C57/B57-1</f>
        <v>0</v>
      </c>
      <c r="D60" s="7">
        <f t="shared" si="1"/>
        <v>0</v>
      </c>
      <c r="E60" s="7">
        <f t="shared" si="1"/>
        <v>0</v>
      </c>
    </row>
    <row r="61" spans="1:5" ht="23.25" thickBot="1" x14ac:dyDescent="0.3">
      <c r="A61" s="3" t="s">
        <v>19</v>
      </c>
      <c r="B61" s="143"/>
      <c r="C61" s="7">
        <f t="shared" si="1"/>
        <v>-0.19999999999999996</v>
      </c>
      <c r="D61" s="7">
        <f t="shared" si="1"/>
        <v>0</v>
      </c>
      <c r="E61" s="7">
        <f t="shared" si="1"/>
        <v>0</v>
      </c>
    </row>
    <row r="62" spans="1:5" ht="24.75" customHeight="1" thickBot="1" x14ac:dyDescent="0.3">
      <c r="A62" s="419" t="s">
        <v>119</v>
      </c>
      <c r="B62" s="335"/>
      <c r="C62" s="335"/>
      <c r="D62" s="335"/>
      <c r="E62" s="420"/>
    </row>
    <row r="63" spans="1:5" ht="12.75" customHeight="1" x14ac:dyDescent="0.25">
      <c r="A63" s="417"/>
      <c r="B63" s="18">
        <v>2018</v>
      </c>
      <c r="C63" s="18">
        <v>2019</v>
      </c>
      <c r="D63" s="18">
        <v>2020</v>
      </c>
      <c r="E63" s="18">
        <v>2021</v>
      </c>
    </row>
    <row r="64" spans="1:5" ht="13.5" customHeight="1" thickBot="1" x14ac:dyDescent="0.3">
      <c r="A64" s="418"/>
      <c r="B64" s="19" t="s">
        <v>6</v>
      </c>
      <c r="C64" s="19" t="s">
        <v>7</v>
      </c>
      <c r="D64" s="19" t="s">
        <v>7</v>
      </c>
      <c r="E64" s="19" t="s">
        <v>7</v>
      </c>
    </row>
    <row r="65" spans="1:5" ht="24.75" customHeight="1" thickBot="1" x14ac:dyDescent="0.3">
      <c r="A65" s="1" t="s">
        <v>0</v>
      </c>
      <c r="B65" s="9">
        <v>7000</v>
      </c>
      <c r="C65" s="9">
        <v>7000</v>
      </c>
      <c r="D65" s="9">
        <v>7000</v>
      </c>
      <c r="E65" s="9">
        <v>7000</v>
      </c>
    </row>
    <row r="66" spans="1:5" ht="24.75" customHeight="1" thickBot="1" x14ac:dyDescent="0.3">
      <c r="A66" s="1" t="s">
        <v>39</v>
      </c>
      <c r="B66" s="9">
        <v>1100</v>
      </c>
      <c r="C66" s="9">
        <v>1100</v>
      </c>
      <c r="D66" s="9">
        <v>1100</v>
      </c>
      <c r="E66" s="9">
        <v>1100</v>
      </c>
    </row>
    <row r="67" spans="1:5" ht="24.75" customHeight="1" thickBot="1" x14ac:dyDescent="0.3">
      <c r="A67" s="1" t="s">
        <v>1</v>
      </c>
      <c r="B67" s="11">
        <v>800</v>
      </c>
      <c r="C67" s="9">
        <v>800</v>
      </c>
      <c r="D67" s="9">
        <v>800</v>
      </c>
      <c r="E67" s="9">
        <v>800</v>
      </c>
    </row>
    <row r="68" spans="1:5" ht="15.75" thickBot="1" x14ac:dyDescent="0.3">
      <c r="A68" s="1" t="s">
        <v>2</v>
      </c>
      <c r="B68" s="11"/>
      <c r="C68" s="9"/>
      <c r="D68" s="9"/>
      <c r="E68" s="9"/>
    </row>
    <row r="69" spans="1:5" ht="24.75" thickBot="1" x14ac:dyDescent="0.3">
      <c r="A69" s="1" t="s">
        <v>28</v>
      </c>
      <c r="B69" s="11"/>
      <c r="C69" s="9"/>
      <c r="D69" s="9"/>
      <c r="E69" s="9"/>
    </row>
    <row r="70" spans="1:5" ht="15.75" thickBot="1" x14ac:dyDescent="0.3">
      <c r="A70" s="1" t="s">
        <v>29</v>
      </c>
      <c r="B70" s="11"/>
      <c r="C70" s="9"/>
      <c r="D70" s="9"/>
      <c r="E70" s="9"/>
    </row>
    <row r="71" spans="1:5" ht="24.75" thickBot="1" x14ac:dyDescent="0.3">
      <c r="A71" s="1" t="s">
        <v>3</v>
      </c>
      <c r="B71" s="11"/>
      <c r="C71" s="9"/>
      <c r="D71" s="9"/>
      <c r="E71" s="9"/>
    </row>
    <row r="72" spans="1:5" ht="24.75" thickBot="1" x14ac:dyDescent="0.3">
      <c r="A72" s="188" t="s">
        <v>116</v>
      </c>
      <c r="B72" s="11">
        <f>B71+B70+B69+B68+B67+B66+B65</f>
        <v>8900</v>
      </c>
      <c r="C72" s="11">
        <f>C71+C70+C69+C68+C67+C66+C65</f>
        <v>8900</v>
      </c>
      <c r="D72" s="11">
        <f>D71+D70+D69+D68+D67+D66+D65</f>
        <v>8900</v>
      </c>
      <c r="E72" s="11">
        <f>E71+E70+E69+E68+E67+E66+E65</f>
        <v>8900</v>
      </c>
    </row>
    <row r="73" spans="1:5" ht="17.25" customHeight="1" thickBot="1" x14ac:dyDescent="0.3">
      <c r="A73" s="149" t="s">
        <v>46</v>
      </c>
      <c r="B73" s="22">
        <f>IF(B72-B57=0,0,"Error")</f>
        <v>0</v>
      </c>
      <c r="C73" s="22">
        <f>IF(C72-C57=0,0,"Error")</f>
        <v>0</v>
      </c>
      <c r="D73" s="22">
        <f>IF(D72-D57=0,0,"Error")</f>
        <v>0</v>
      </c>
      <c r="E73" s="22">
        <f>IF(E72-E57=0,0,"Error")</f>
        <v>0</v>
      </c>
    </row>
    <row r="74" spans="1:5" ht="17.25" customHeight="1" thickBot="1" x14ac:dyDescent="0.3">
      <c r="A74" s="149"/>
      <c r="B74" s="296"/>
      <c r="C74" s="296"/>
      <c r="D74" s="296"/>
      <c r="E74" s="22"/>
    </row>
    <row r="75" spans="1:5" ht="17.25" customHeight="1" thickBot="1" x14ac:dyDescent="0.3">
      <c r="A75" s="261" t="s">
        <v>224</v>
      </c>
      <c r="B75" s="361" t="s">
        <v>422</v>
      </c>
      <c r="C75" s="362"/>
      <c r="D75" s="362"/>
      <c r="E75" s="568"/>
    </row>
    <row r="76" spans="1:5" ht="27" customHeight="1" thickBot="1" x14ac:dyDescent="0.3">
      <c r="A76" s="3" t="s">
        <v>10</v>
      </c>
      <c r="B76" s="437" t="s">
        <v>421</v>
      </c>
      <c r="C76" s="438"/>
      <c r="D76" s="438"/>
      <c r="E76" s="546"/>
    </row>
    <row r="77" spans="1:5" ht="17.25" customHeight="1" thickBot="1" x14ac:dyDescent="0.3">
      <c r="A77" s="3" t="s">
        <v>15</v>
      </c>
      <c r="B77" s="367" t="s">
        <v>407</v>
      </c>
      <c r="C77" s="368"/>
      <c r="D77" s="368"/>
      <c r="E77" s="426"/>
    </row>
    <row r="78" spans="1:5" ht="17.25" customHeight="1" thickBot="1" x14ac:dyDescent="0.3">
      <c r="A78" s="3" t="s">
        <v>9</v>
      </c>
      <c r="B78" s="5">
        <v>4</v>
      </c>
      <c r="C78" s="5">
        <v>4</v>
      </c>
      <c r="D78" s="5">
        <v>4</v>
      </c>
      <c r="E78" s="5">
        <v>4</v>
      </c>
    </row>
    <row r="79" spans="1:5" ht="17.25" customHeight="1" x14ac:dyDescent="0.25">
      <c r="A79" s="417"/>
      <c r="B79" s="18">
        <v>2018</v>
      </c>
      <c r="C79" s="18">
        <v>2019</v>
      </c>
      <c r="D79" s="18">
        <v>2020</v>
      </c>
      <c r="E79" s="18">
        <v>2021</v>
      </c>
    </row>
    <row r="80" spans="1:5" ht="17.25" customHeight="1" thickBot="1" x14ac:dyDescent="0.3">
      <c r="A80" s="418"/>
      <c r="B80" s="19" t="s">
        <v>6</v>
      </c>
      <c r="C80" s="19" t="s">
        <v>7</v>
      </c>
      <c r="D80" s="19" t="s">
        <v>7</v>
      </c>
      <c r="E80" s="19" t="s">
        <v>7</v>
      </c>
    </row>
    <row r="81" spans="1:5" ht="17.25" customHeight="1" thickBot="1" x14ac:dyDescent="0.3">
      <c r="A81" s="3" t="s">
        <v>16</v>
      </c>
      <c r="B81" s="5">
        <v>9577</v>
      </c>
      <c r="C81" s="5">
        <v>9577</v>
      </c>
      <c r="D81" s="5">
        <v>9577</v>
      </c>
      <c r="E81" s="5">
        <v>9577</v>
      </c>
    </row>
    <row r="82" spans="1:5" ht="17.25" customHeight="1" thickBot="1" x14ac:dyDescent="0.3">
      <c r="A82" s="3" t="s">
        <v>26</v>
      </c>
      <c r="B82" s="5">
        <f>B81/B78</f>
        <v>2394.25</v>
      </c>
      <c r="C82" s="5">
        <f>C81/C78</f>
        <v>2394.25</v>
      </c>
      <c r="D82" s="5">
        <f>D81/D78</f>
        <v>2394.25</v>
      </c>
      <c r="E82" s="5">
        <f>E81/E78</f>
        <v>2394.25</v>
      </c>
    </row>
    <row r="83" spans="1:5" ht="17.25" customHeight="1" thickBot="1" x14ac:dyDescent="0.3">
      <c r="A83" s="3" t="s">
        <v>17</v>
      </c>
      <c r="B83" s="143"/>
      <c r="C83" s="7">
        <f>C78/B78-1</f>
        <v>0</v>
      </c>
      <c r="D83" s="7">
        <f>D78/C78-1</f>
        <v>0</v>
      </c>
      <c r="E83" s="7">
        <f>E78/D78-1</f>
        <v>0</v>
      </c>
    </row>
    <row r="84" spans="1:5" ht="17.25" customHeight="1" thickBot="1" x14ac:dyDescent="0.3">
      <c r="A84" s="3" t="s">
        <v>18</v>
      </c>
      <c r="B84" s="143"/>
      <c r="C84" s="7">
        <f t="shared" ref="C84:E85" si="2">C81/B81-1</f>
        <v>0</v>
      </c>
      <c r="D84" s="7">
        <f t="shared" si="2"/>
        <v>0</v>
      </c>
      <c r="E84" s="7">
        <f t="shared" si="2"/>
        <v>0</v>
      </c>
    </row>
    <row r="85" spans="1:5" ht="24.75" customHeight="1" thickBot="1" x14ac:dyDescent="0.3">
      <c r="A85" s="3" t="s">
        <v>19</v>
      </c>
      <c r="B85" s="143"/>
      <c r="C85" s="7">
        <f t="shared" si="2"/>
        <v>0</v>
      </c>
      <c r="D85" s="7">
        <f t="shared" si="2"/>
        <v>0</v>
      </c>
      <c r="E85" s="7">
        <f t="shared" si="2"/>
        <v>0</v>
      </c>
    </row>
    <row r="86" spans="1:5" ht="17.25" customHeight="1" thickBot="1" x14ac:dyDescent="0.3">
      <c r="A86" s="419" t="s">
        <v>420</v>
      </c>
      <c r="B86" s="335"/>
      <c r="C86" s="335"/>
      <c r="D86" s="335"/>
      <c r="E86" s="420"/>
    </row>
    <row r="87" spans="1:5" ht="17.25" customHeight="1" x14ac:dyDescent="0.25">
      <c r="A87" s="417"/>
      <c r="B87" s="18">
        <v>2018</v>
      </c>
      <c r="C87" s="18">
        <v>2019</v>
      </c>
      <c r="D87" s="18">
        <v>2020</v>
      </c>
      <c r="E87" s="18">
        <v>2021</v>
      </c>
    </row>
    <row r="88" spans="1:5" ht="17.25" customHeight="1" thickBot="1" x14ac:dyDescent="0.3">
      <c r="A88" s="418"/>
      <c r="B88" s="19" t="s">
        <v>6</v>
      </c>
      <c r="C88" s="19" t="s">
        <v>7</v>
      </c>
      <c r="D88" s="19" t="s">
        <v>7</v>
      </c>
      <c r="E88" s="19" t="s">
        <v>7</v>
      </c>
    </row>
    <row r="89" spans="1:5" ht="17.25" customHeight="1" thickBot="1" x14ac:dyDescent="0.3">
      <c r="A89" s="1" t="s">
        <v>0</v>
      </c>
      <c r="B89" s="9">
        <v>7000</v>
      </c>
      <c r="C89" s="9">
        <v>7000</v>
      </c>
      <c r="D89" s="9">
        <v>7000</v>
      </c>
      <c r="E89" s="9">
        <v>7000</v>
      </c>
    </row>
    <row r="90" spans="1:5" ht="24" customHeight="1" thickBot="1" x14ac:dyDescent="0.3">
      <c r="A90" s="1" t="s">
        <v>39</v>
      </c>
      <c r="B90" s="9">
        <v>1100</v>
      </c>
      <c r="C90" s="9">
        <v>1100</v>
      </c>
      <c r="D90" s="9">
        <v>1100</v>
      </c>
      <c r="E90" s="9">
        <v>1100</v>
      </c>
    </row>
    <row r="91" spans="1:5" ht="17.25" customHeight="1" thickBot="1" x14ac:dyDescent="0.3">
      <c r="A91" s="1" t="s">
        <v>1</v>
      </c>
      <c r="B91" s="11">
        <v>1477</v>
      </c>
      <c r="C91" s="9">
        <v>1477</v>
      </c>
      <c r="D91" s="9">
        <v>1477</v>
      </c>
      <c r="E91" s="9">
        <v>1477</v>
      </c>
    </row>
    <row r="92" spans="1:5" ht="17.25" customHeight="1" thickBot="1" x14ac:dyDescent="0.3">
      <c r="A92" s="1" t="s">
        <v>2</v>
      </c>
      <c r="B92" s="11"/>
      <c r="C92" s="9"/>
      <c r="D92" s="9"/>
      <c r="E92" s="9"/>
    </row>
    <row r="93" spans="1:5" ht="26.25" customHeight="1" thickBot="1" x14ac:dyDescent="0.3">
      <c r="A93" s="1" t="s">
        <v>28</v>
      </c>
      <c r="B93" s="11"/>
      <c r="C93" s="9"/>
      <c r="D93" s="9"/>
      <c r="E93" s="9"/>
    </row>
    <row r="94" spans="1:5" ht="17.25" customHeight="1" thickBot="1" x14ac:dyDescent="0.3">
      <c r="A94" s="1" t="s">
        <v>29</v>
      </c>
      <c r="B94" s="11"/>
      <c r="C94" s="9"/>
      <c r="D94" s="9"/>
      <c r="E94" s="9"/>
    </row>
    <row r="95" spans="1:5" ht="27.75" customHeight="1" thickBot="1" x14ac:dyDescent="0.3">
      <c r="A95" s="1" t="s">
        <v>3</v>
      </c>
      <c r="B95" s="11"/>
      <c r="C95" s="9"/>
      <c r="D95" s="9"/>
      <c r="E95" s="9"/>
    </row>
    <row r="96" spans="1:5" ht="17.25" customHeight="1" thickBot="1" x14ac:dyDescent="0.3">
      <c r="A96" s="188" t="s">
        <v>117</v>
      </c>
      <c r="B96" s="11">
        <f>B95+B94+B93+B92+B91+B90+B89</f>
        <v>9577</v>
      </c>
      <c r="C96" s="11">
        <f>C95+C94+C93+C92+C91+C90+C89</f>
        <v>9577</v>
      </c>
      <c r="D96" s="11">
        <f>D95+D94+D93+D92+D91+D90+D89</f>
        <v>9577</v>
      </c>
      <c r="E96" s="11">
        <f>E95+E94+E93+E92+E91+E90+E89</f>
        <v>9577</v>
      </c>
    </row>
    <row r="97" spans="1:5" ht="17.25" customHeight="1" thickBot="1" x14ac:dyDescent="0.3">
      <c r="A97" s="149" t="s">
        <v>46</v>
      </c>
      <c r="B97" s="22">
        <f>IF(B96-B81=0,0,"Error")</f>
        <v>0</v>
      </c>
      <c r="C97" s="22">
        <f>IF(C96-C81=0,0,"Error")</f>
        <v>0</v>
      </c>
      <c r="D97" s="22">
        <f>IF(D96-D81=0,0,"Error")</f>
        <v>0</v>
      </c>
      <c r="E97" s="22">
        <f>IF(E96-E81=0,0,"Error")</f>
        <v>0</v>
      </c>
    </row>
    <row r="98" spans="1:5" s="306" customFormat="1" ht="17.25" customHeight="1" thickBot="1" x14ac:dyDescent="0.3">
      <c r="A98" s="1"/>
      <c r="B98" s="9"/>
      <c r="C98" s="9"/>
      <c r="D98" s="9"/>
      <c r="E98" s="9"/>
    </row>
    <row r="99" spans="1:5" s="306" customFormat="1" ht="17.25" customHeight="1" thickBot="1" x14ac:dyDescent="0.3">
      <c r="A99" s="261" t="s">
        <v>278</v>
      </c>
      <c r="B99" s="361" t="s">
        <v>419</v>
      </c>
      <c r="C99" s="362"/>
      <c r="D99" s="362"/>
      <c r="E99" s="568"/>
    </row>
    <row r="100" spans="1:5" s="306" customFormat="1" ht="30" customHeight="1" thickBot="1" x14ac:dyDescent="0.3">
      <c r="A100" s="3" t="s">
        <v>10</v>
      </c>
      <c r="B100" s="437" t="s">
        <v>418</v>
      </c>
      <c r="C100" s="438"/>
      <c r="D100" s="438"/>
      <c r="E100" s="546"/>
    </row>
    <row r="101" spans="1:5" ht="15.75" thickBot="1" x14ac:dyDescent="0.3">
      <c r="A101" s="3" t="s">
        <v>15</v>
      </c>
      <c r="B101" s="367" t="s">
        <v>407</v>
      </c>
      <c r="C101" s="368"/>
      <c r="D101" s="368"/>
      <c r="E101" s="426"/>
    </row>
    <row r="102" spans="1:5" ht="15.75" thickBot="1" x14ac:dyDescent="0.3">
      <c r="A102" s="3" t="s">
        <v>9</v>
      </c>
      <c r="B102" s="5">
        <v>1</v>
      </c>
      <c r="C102" s="5">
        <v>1</v>
      </c>
      <c r="D102" s="5">
        <v>1</v>
      </c>
      <c r="E102" s="5">
        <v>1</v>
      </c>
    </row>
    <row r="103" spans="1:5" x14ac:dyDescent="0.25">
      <c r="A103" s="417"/>
      <c r="B103" s="18">
        <v>2018</v>
      </c>
      <c r="C103" s="18">
        <v>2019</v>
      </c>
      <c r="D103" s="18">
        <v>2020</v>
      </c>
      <c r="E103" s="18">
        <v>2021</v>
      </c>
    </row>
    <row r="104" spans="1:5" ht="15.75" thickBot="1" x14ac:dyDescent="0.3">
      <c r="A104" s="418"/>
      <c r="B104" s="19" t="s">
        <v>6</v>
      </c>
      <c r="C104" s="19" t="s">
        <v>7</v>
      </c>
      <c r="D104" s="19" t="s">
        <v>7</v>
      </c>
      <c r="E104" s="19" t="s">
        <v>7</v>
      </c>
    </row>
    <row r="105" spans="1:5" ht="15.75" thickBot="1" x14ac:dyDescent="0.3">
      <c r="A105" s="3" t="s">
        <v>16</v>
      </c>
      <c r="B105" s="5">
        <v>9579</v>
      </c>
      <c r="C105" s="5">
        <v>9579</v>
      </c>
      <c r="D105" s="5">
        <v>9579</v>
      </c>
      <c r="E105" s="5">
        <v>9579</v>
      </c>
    </row>
    <row r="106" spans="1:5" ht="15.75" thickBot="1" x14ac:dyDescent="0.3">
      <c r="A106" s="3" t="s">
        <v>26</v>
      </c>
      <c r="B106" s="5">
        <f>B105/B102</f>
        <v>9579</v>
      </c>
      <c r="C106" s="5">
        <f>C105/C102</f>
        <v>9579</v>
      </c>
      <c r="D106" s="5">
        <f>D105/D102</f>
        <v>9579</v>
      </c>
      <c r="E106" s="5">
        <f>E105/E102</f>
        <v>9579</v>
      </c>
    </row>
    <row r="107" spans="1:5" ht="15.75" thickBot="1" x14ac:dyDescent="0.3">
      <c r="A107" s="3" t="s">
        <v>17</v>
      </c>
      <c r="B107" s="143"/>
      <c r="C107" s="7">
        <f>C102/B102-1</f>
        <v>0</v>
      </c>
      <c r="D107" s="7">
        <f>D102/C102-1</f>
        <v>0</v>
      </c>
      <c r="E107" s="7">
        <f>E102/D102-1</f>
        <v>0</v>
      </c>
    </row>
    <row r="108" spans="1:5" ht="15.75" thickBot="1" x14ac:dyDescent="0.3">
      <c r="A108" s="3" t="s">
        <v>18</v>
      </c>
      <c r="B108" s="143"/>
      <c r="C108" s="7">
        <f t="shared" ref="C108:E109" si="3">C105/B105-1</f>
        <v>0</v>
      </c>
      <c r="D108" s="7">
        <f t="shared" si="3"/>
        <v>0</v>
      </c>
      <c r="E108" s="7">
        <f t="shared" si="3"/>
        <v>0</v>
      </c>
    </row>
    <row r="109" spans="1:5" ht="23.25" thickBot="1" x14ac:dyDescent="0.3">
      <c r="A109" s="3" t="s">
        <v>19</v>
      </c>
      <c r="B109" s="143"/>
      <c r="C109" s="7">
        <f t="shared" si="3"/>
        <v>0</v>
      </c>
      <c r="D109" s="7">
        <f t="shared" si="3"/>
        <v>0</v>
      </c>
      <c r="E109" s="7">
        <f t="shared" si="3"/>
        <v>0</v>
      </c>
    </row>
    <row r="110" spans="1:5" ht="15.75" thickBot="1" x14ac:dyDescent="0.3">
      <c r="A110" s="419" t="s">
        <v>417</v>
      </c>
      <c r="B110" s="335"/>
      <c r="C110" s="335"/>
      <c r="D110" s="335"/>
      <c r="E110" s="420"/>
    </row>
    <row r="111" spans="1:5" x14ac:dyDescent="0.25">
      <c r="A111" s="417"/>
      <c r="B111" s="18">
        <v>2018</v>
      </c>
      <c r="C111" s="18">
        <v>2019</v>
      </c>
      <c r="D111" s="18">
        <v>2020</v>
      </c>
      <c r="E111" s="18">
        <v>2021</v>
      </c>
    </row>
    <row r="112" spans="1:5" ht="15.75" thickBot="1" x14ac:dyDescent="0.3">
      <c r="A112" s="418"/>
      <c r="B112" s="19" t="s">
        <v>6</v>
      </c>
      <c r="C112" s="19" t="s">
        <v>7</v>
      </c>
      <c r="D112" s="19" t="s">
        <v>7</v>
      </c>
      <c r="E112" s="19" t="s">
        <v>7</v>
      </c>
    </row>
    <row r="113" spans="1:5" ht="15.75" thickBot="1" x14ac:dyDescent="0.3">
      <c r="A113" s="1" t="s">
        <v>0</v>
      </c>
      <c r="B113" s="9">
        <v>7000</v>
      </c>
      <c r="C113" s="9">
        <v>7000</v>
      </c>
      <c r="D113" s="9">
        <v>7000</v>
      </c>
      <c r="E113" s="9">
        <v>7000</v>
      </c>
    </row>
    <row r="114" spans="1:5" ht="24.75" thickBot="1" x14ac:dyDescent="0.3">
      <c r="A114" s="1" t="s">
        <v>39</v>
      </c>
      <c r="B114" s="9">
        <v>1100</v>
      </c>
      <c r="C114" s="9">
        <v>1100</v>
      </c>
      <c r="D114" s="9">
        <v>1100</v>
      </c>
      <c r="E114" s="9">
        <v>1100</v>
      </c>
    </row>
    <row r="115" spans="1:5" ht="15.75" thickBot="1" x14ac:dyDescent="0.3">
      <c r="A115" s="1" t="s">
        <v>1</v>
      </c>
      <c r="B115" s="11">
        <v>1479</v>
      </c>
      <c r="C115" s="9">
        <v>1479</v>
      </c>
      <c r="D115" s="9">
        <v>1479</v>
      </c>
      <c r="E115" s="9">
        <v>1479</v>
      </c>
    </row>
    <row r="116" spans="1:5" ht="15.75" thickBot="1" x14ac:dyDescent="0.3">
      <c r="A116" s="1" t="s">
        <v>2</v>
      </c>
      <c r="B116" s="11"/>
      <c r="C116" s="9"/>
      <c r="D116" s="9"/>
      <c r="E116" s="9"/>
    </row>
    <row r="117" spans="1:5" ht="24.75" thickBot="1" x14ac:dyDescent="0.3">
      <c r="A117" s="1" t="s">
        <v>28</v>
      </c>
      <c r="B117" s="11"/>
      <c r="C117" s="9"/>
      <c r="D117" s="9"/>
      <c r="E117" s="9"/>
    </row>
    <row r="118" spans="1:5" ht="15.75" thickBot="1" x14ac:dyDescent="0.3">
      <c r="A118" s="1" t="s">
        <v>29</v>
      </c>
      <c r="B118" s="11"/>
      <c r="C118" s="9"/>
      <c r="D118" s="9"/>
      <c r="E118" s="9"/>
    </row>
    <row r="119" spans="1:5" ht="24.75" thickBot="1" x14ac:dyDescent="0.3">
      <c r="A119" s="1" t="s">
        <v>3</v>
      </c>
      <c r="B119" s="11"/>
      <c r="C119" s="9"/>
      <c r="D119" s="9"/>
      <c r="E119" s="9"/>
    </row>
    <row r="120" spans="1:5" ht="24.75" thickBot="1" x14ac:dyDescent="0.3">
      <c r="A120" s="188" t="s">
        <v>274</v>
      </c>
      <c r="B120" s="11">
        <f>B119+B118+B117+B116+B115+B114+B113</f>
        <v>9579</v>
      </c>
      <c r="C120" s="11">
        <f>C119+C118+C117+C116+C115+C114+C113</f>
        <v>9579</v>
      </c>
      <c r="D120" s="11">
        <f>D119+D118+D117+D116+D115+D114+D113</f>
        <v>9579</v>
      </c>
      <c r="E120" s="11">
        <f>E119+E118+E117+E116+E115+E114+E113</f>
        <v>9579</v>
      </c>
    </row>
    <row r="121" spans="1:5" ht="15.75" thickBot="1" x14ac:dyDescent="0.3">
      <c r="A121" s="149" t="s">
        <v>46</v>
      </c>
      <c r="B121" s="22">
        <f>IF(B120-B105=0,0,"Error")</f>
        <v>0</v>
      </c>
      <c r="C121" s="22">
        <f>IF(C120-C105=0,0,"Error")</f>
        <v>0</v>
      </c>
      <c r="D121" s="22">
        <f>IF(D120-D105=0,0,"Error")</f>
        <v>0</v>
      </c>
      <c r="E121" s="22">
        <f>IF(E120-E105=0,0,"Error")</f>
        <v>0</v>
      </c>
    </row>
    <row r="122" spans="1:5" ht="15.75" thickBot="1" x14ac:dyDescent="0.3">
      <c r="A122" s="1"/>
      <c r="B122" s="9"/>
      <c r="C122" s="9"/>
      <c r="D122" s="9"/>
      <c r="E122" s="9"/>
    </row>
    <row r="123" spans="1:5" ht="15.75" thickBot="1" x14ac:dyDescent="0.3">
      <c r="A123" s="1"/>
      <c r="B123" s="9"/>
      <c r="C123" s="9"/>
      <c r="D123" s="9"/>
      <c r="E123" s="9"/>
    </row>
    <row r="124" spans="1:5" ht="15.75" thickBot="1" x14ac:dyDescent="0.3">
      <c r="A124" s="261" t="s">
        <v>170</v>
      </c>
      <c r="B124" s="361" t="s">
        <v>416</v>
      </c>
      <c r="C124" s="362"/>
      <c r="D124" s="362"/>
      <c r="E124" s="568"/>
    </row>
    <row r="125" spans="1:5" ht="23.25" customHeight="1" thickBot="1" x14ac:dyDescent="0.3">
      <c r="A125" s="3" t="s">
        <v>10</v>
      </c>
      <c r="B125" s="437" t="s">
        <v>415</v>
      </c>
      <c r="C125" s="438"/>
      <c r="D125" s="438"/>
      <c r="E125" s="546"/>
    </row>
    <row r="126" spans="1:5" ht="15.75" thickBot="1" x14ac:dyDescent="0.3">
      <c r="A126" s="3" t="s">
        <v>15</v>
      </c>
      <c r="B126" s="367" t="s">
        <v>414</v>
      </c>
      <c r="C126" s="368"/>
      <c r="D126" s="368"/>
      <c r="E126" s="426"/>
    </row>
    <row r="127" spans="1:5" ht="15.75" thickBot="1" x14ac:dyDescent="0.3">
      <c r="A127" s="3" t="s">
        <v>9</v>
      </c>
      <c r="B127" s="5">
        <v>3</v>
      </c>
      <c r="C127" s="5">
        <v>3</v>
      </c>
      <c r="D127" s="5">
        <v>3</v>
      </c>
      <c r="E127" s="5">
        <v>3</v>
      </c>
    </row>
    <row r="128" spans="1:5" x14ac:dyDescent="0.25">
      <c r="A128" s="417"/>
      <c r="B128" s="18">
        <v>2018</v>
      </c>
      <c r="C128" s="18">
        <v>2019</v>
      </c>
      <c r="D128" s="18">
        <v>2020</v>
      </c>
      <c r="E128" s="18">
        <v>2021</v>
      </c>
    </row>
    <row r="129" spans="1:5" ht="15.75" thickBot="1" x14ac:dyDescent="0.3">
      <c r="A129" s="418"/>
      <c r="B129" s="19" t="s">
        <v>6</v>
      </c>
      <c r="C129" s="19" t="s">
        <v>7</v>
      </c>
      <c r="D129" s="19" t="s">
        <v>7</v>
      </c>
      <c r="E129" s="19" t="s">
        <v>7</v>
      </c>
    </row>
    <row r="130" spans="1:5" ht="15.75" thickBot="1" x14ac:dyDescent="0.3">
      <c r="A130" s="3" t="s">
        <v>16</v>
      </c>
      <c r="B130" s="5">
        <v>9579</v>
      </c>
      <c r="C130" s="5">
        <v>9579</v>
      </c>
      <c r="D130" s="5">
        <v>9579</v>
      </c>
      <c r="E130" s="5">
        <v>9579</v>
      </c>
    </row>
    <row r="131" spans="1:5" ht="15.75" thickBot="1" x14ac:dyDescent="0.3">
      <c r="A131" s="3" t="s">
        <v>26</v>
      </c>
      <c r="B131" s="5">
        <f>B130/B127</f>
        <v>3193</v>
      </c>
      <c r="C131" s="5">
        <f>C130/C127</f>
        <v>3193</v>
      </c>
      <c r="D131" s="5">
        <f>D130/D127</f>
        <v>3193</v>
      </c>
      <c r="E131" s="5">
        <f>E130/E127</f>
        <v>3193</v>
      </c>
    </row>
    <row r="132" spans="1:5" ht="15.75" thickBot="1" x14ac:dyDescent="0.3">
      <c r="A132" s="3" t="s">
        <v>17</v>
      </c>
      <c r="B132" s="143"/>
      <c r="C132" s="7">
        <f>C127/B127-1</f>
        <v>0</v>
      </c>
      <c r="D132" s="7">
        <f>D127/C127-1</f>
        <v>0</v>
      </c>
      <c r="E132" s="7">
        <f>E127/D127-1</f>
        <v>0</v>
      </c>
    </row>
    <row r="133" spans="1:5" ht="15.75" thickBot="1" x14ac:dyDescent="0.3">
      <c r="A133" s="3" t="s">
        <v>18</v>
      </c>
      <c r="B133" s="143"/>
      <c r="C133" s="7">
        <f t="shared" ref="C133:E134" si="4">C130/B130-1</f>
        <v>0</v>
      </c>
      <c r="D133" s="7">
        <f t="shared" si="4"/>
        <v>0</v>
      </c>
      <c r="E133" s="7">
        <f t="shared" si="4"/>
        <v>0</v>
      </c>
    </row>
    <row r="134" spans="1:5" ht="23.25" thickBot="1" x14ac:dyDescent="0.3">
      <c r="A134" s="3" t="s">
        <v>19</v>
      </c>
      <c r="B134" s="143"/>
      <c r="C134" s="7">
        <f t="shared" si="4"/>
        <v>0</v>
      </c>
      <c r="D134" s="7">
        <f t="shared" si="4"/>
        <v>0</v>
      </c>
      <c r="E134" s="7">
        <f t="shared" si="4"/>
        <v>0</v>
      </c>
    </row>
    <row r="135" spans="1:5" ht="15.75" thickBot="1" x14ac:dyDescent="0.3">
      <c r="A135" s="419" t="s">
        <v>413</v>
      </c>
      <c r="B135" s="335"/>
      <c r="C135" s="335"/>
      <c r="D135" s="335"/>
      <c r="E135" s="420"/>
    </row>
    <row r="136" spans="1:5" x14ac:dyDescent="0.25">
      <c r="A136" s="417"/>
      <c r="B136" s="18">
        <v>2018</v>
      </c>
      <c r="C136" s="18">
        <v>2019</v>
      </c>
      <c r="D136" s="18">
        <v>2020</v>
      </c>
      <c r="E136" s="18">
        <v>2021</v>
      </c>
    </row>
    <row r="137" spans="1:5" ht="15.75" thickBot="1" x14ac:dyDescent="0.3">
      <c r="A137" s="418"/>
      <c r="B137" s="19" t="s">
        <v>6</v>
      </c>
      <c r="C137" s="19" t="s">
        <v>7</v>
      </c>
      <c r="D137" s="19" t="s">
        <v>7</v>
      </c>
      <c r="E137" s="19" t="s">
        <v>7</v>
      </c>
    </row>
    <row r="138" spans="1:5" ht="15.75" thickBot="1" x14ac:dyDescent="0.3">
      <c r="A138" s="1" t="s">
        <v>0</v>
      </c>
      <c r="B138" s="9">
        <v>7000</v>
      </c>
      <c r="C138" s="9">
        <v>7000</v>
      </c>
      <c r="D138" s="9">
        <v>7000</v>
      </c>
      <c r="E138" s="9">
        <v>7000</v>
      </c>
    </row>
    <row r="139" spans="1:5" ht="24.75" thickBot="1" x14ac:dyDescent="0.3">
      <c r="A139" s="1" t="s">
        <v>39</v>
      </c>
      <c r="B139" s="9">
        <v>1100</v>
      </c>
      <c r="C139" s="9">
        <v>1100</v>
      </c>
      <c r="D139" s="9">
        <v>1100</v>
      </c>
      <c r="E139" s="9">
        <v>1100</v>
      </c>
    </row>
    <row r="140" spans="1:5" ht="15.75" thickBot="1" x14ac:dyDescent="0.3">
      <c r="A140" s="1" t="s">
        <v>1</v>
      </c>
      <c r="B140" s="11">
        <v>1479</v>
      </c>
      <c r="C140" s="9">
        <v>1479</v>
      </c>
      <c r="D140" s="9">
        <v>1479</v>
      </c>
      <c r="E140" s="9">
        <v>1479</v>
      </c>
    </row>
    <row r="141" spans="1:5" ht="15.75" thickBot="1" x14ac:dyDescent="0.3">
      <c r="A141" s="1" t="s">
        <v>2</v>
      </c>
      <c r="B141" s="11"/>
      <c r="C141" s="9"/>
      <c r="D141" s="9"/>
      <c r="E141" s="9"/>
    </row>
    <row r="142" spans="1:5" ht="24.75" thickBot="1" x14ac:dyDescent="0.3">
      <c r="A142" s="1" t="s">
        <v>28</v>
      </c>
      <c r="B142" s="11"/>
      <c r="C142" s="9"/>
      <c r="D142" s="9"/>
      <c r="E142" s="9"/>
    </row>
    <row r="143" spans="1:5" ht="15.75" thickBot="1" x14ac:dyDescent="0.3">
      <c r="A143" s="1" t="s">
        <v>29</v>
      </c>
      <c r="B143" s="11"/>
      <c r="C143" s="9"/>
      <c r="D143" s="9"/>
      <c r="E143" s="9"/>
    </row>
    <row r="144" spans="1:5" ht="24.75" thickBot="1" x14ac:dyDescent="0.3">
      <c r="A144" s="1" t="s">
        <v>3</v>
      </c>
      <c r="B144" s="11"/>
      <c r="C144" s="9"/>
      <c r="D144" s="9"/>
      <c r="E144" s="9"/>
    </row>
    <row r="145" spans="1:11" ht="24.75" thickBot="1" x14ac:dyDescent="0.3">
      <c r="A145" s="188" t="s">
        <v>270</v>
      </c>
      <c r="B145" s="11">
        <f>B144+B143+B142+B141+B140+B139+B138</f>
        <v>9579</v>
      </c>
      <c r="C145" s="11">
        <f>C144+C143+C142+C141+C140+C139+C138</f>
        <v>9579</v>
      </c>
      <c r="D145" s="11">
        <f>D144+D143+D142+D141+D140+D139+D138</f>
        <v>9579</v>
      </c>
      <c r="E145" s="11">
        <f>E144+E143+E142+E141+E140+E139+E138</f>
        <v>9579</v>
      </c>
    </row>
    <row r="146" spans="1:11" ht="15.75" thickBot="1" x14ac:dyDescent="0.3">
      <c r="A146" s="230" t="s">
        <v>46</v>
      </c>
      <c r="B146" s="22">
        <f>IF(B145-B130=0,0,"Error")</f>
        <v>0</v>
      </c>
      <c r="C146" s="22">
        <f>IF(C145-C130=0,0,"Error")</f>
        <v>0</v>
      </c>
      <c r="D146" s="22">
        <f>IF(D145-D130=0,0,"Error")</f>
        <v>0</v>
      </c>
      <c r="E146" s="22">
        <f>IF(E145-E130=0,0,"Error")</f>
        <v>0</v>
      </c>
    </row>
    <row r="147" spans="1:11" ht="15.75" thickBot="1" x14ac:dyDescent="0.3">
      <c r="A147" s="1"/>
      <c r="B147" s="9"/>
      <c r="C147" s="9"/>
      <c r="D147" s="9"/>
      <c r="E147" s="9"/>
    </row>
    <row r="148" spans="1:11" ht="15.75" thickBot="1" x14ac:dyDescent="0.3">
      <c r="A148" s="534" t="s">
        <v>55</v>
      </c>
      <c r="B148" s="376"/>
      <c r="C148" s="376"/>
      <c r="D148" s="376"/>
      <c r="E148" s="535"/>
    </row>
    <row r="149" spans="1:11" ht="17.25" customHeight="1" thickBot="1" x14ac:dyDescent="0.3">
      <c r="A149" s="534" t="s">
        <v>211</v>
      </c>
      <c r="B149" s="376"/>
      <c r="C149" s="376"/>
      <c r="D149" s="376"/>
      <c r="E149" s="535"/>
    </row>
    <row r="150" spans="1:11" ht="23.25" thickBot="1" x14ac:dyDescent="0.3">
      <c r="A150" s="267" t="s">
        <v>210</v>
      </c>
      <c r="B150" s="358" t="s">
        <v>410</v>
      </c>
      <c r="C150" s="359"/>
      <c r="D150" s="359"/>
      <c r="E150" s="565"/>
    </row>
    <row r="151" spans="1:11" ht="12.75" customHeight="1" thickBot="1" x14ac:dyDescent="0.3">
      <c r="A151" s="262" t="s">
        <v>32</v>
      </c>
      <c r="B151" s="361" t="s">
        <v>412</v>
      </c>
      <c r="C151" s="362"/>
      <c r="D151" s="362"/>
      <c r="E151" s="568"/>
    </row>
    <row r="152" spans="1:11" ht="25.5" customHeight="1" thickBot="1" x14ac:dyDescent="0.3">
      <c r="A152" s="3" t="s">
        <v>10</v>
      </c>
      <c r="B152" s="569" t="s">
        <v>411</v>
      </c>
      <c r="C152" s="570"/>
      <c r="D152" s="570"/>
      <c r="E152" s="571"/>
    </row>
    <row r="153" spans="1:11" ht="15.75" thickBot="1" x14ac:dyDescent="0.3">
      <c r="A153" s="3" t="s">
        <v>15</v>
      </c>
      <c r="B153" s="572" t="s">
        <v>407</v>
      </c>
      <c r="C153" s="573"/>
      <c r="D153" s="573"/>
      <c r="E153" s="574"/>
    </row>
    <row r="154" spans="1:11" x14ac:dyDescent="0.25">
      <c r="A154" s="417"/>
      <c r="B154" s="18">
        <v>2018</v>
      </c>
      <c r="C154" s="18">
        <v>2019</v>
      </c>
      <c r="D154" s="18">
        <v>2020</v>
      </c>
      <c r="E154" s="18">
        <v>2021</v>
      </c>
    </row>
    <row r="155" spans="1:11" ht="15.75" thickBot="1" x14ac:dyDescent="0.3">
      <c r="A155" s="418"/>
      <c r="B155" s="19" t="s">
        <v>6</v>
      </c>
      <c r="C155" s="19" t="s">
        <v>7</v>
      </c>
      <c r="D155" s="19" t="s">
        <v>7</v>
      </c>
      <c r="E155" s="19" t="s">
        <v>7</v>
      </c>
    </row>
    <row r="156" spans="1:11" ht="15.75" thickBot="1" x14ac:dyDescent="0.3">
      <c r="A156" s="3" t="s">
        <v>9</v>
      </c>
      <c r="B156" s="5">
        <v>8</v>
      </c>
      <c r="C156" s="5">
        <v>10</v>
      </c>
      <c r="D156" s="5">
        <v>10</v>
      </c>
      <c r="E156" s="5">
        <v>10</v>
      </c>
      <c r="G156" s="10"/>
      <c r="H156" s="10"/>
      <c r="I156" s="10"/>
      <c r="J156" s="10"/>
      <c r="K156" s="10"/>
    </row>
    <row r="157" spans="1:11" ht="15.75" thickBot="1" x14ac:dyDescent="0.3">
      <c r="A157" s="3" t="s">
        <v>16</v>
      </c>
      <c r="B157" s="5">
        <v>49505</v>
      </c>
      <c r="C157" s="5">
        <v>47240</v>
      </c>
      <c r="D157" s="5">
        <v>47020</v>
      </c>
      <c r="E157" s="5">
        <v>47020</v>
      </c>
    </row>
    <row r="158" spans="1:11" ht="15.75" thickBot="1" x14ac:dyDescent="0.3">
      <c r="A158" s="3" t="s">
        <v>26</v>
      </c>
      <c r="B158" s="5">
        <f>B157/B156</f>
        <v>6188.125</v>
      </c>
      <c r="C158" s="5">
        <f>C157/C156</f>
        <v>4724</v>
      </c>
      <c r="D158" s="5">
        <f>D157/D156</f>
        <v>4702</v>
      </c>
      <c r="E158" s="5">
        <f>E157/E156</f>
        <v>4702</v>
      </c>
    </row>
    <row r="159" spans="1:11" ht="15.75" thickBot="1" x14ac:dyDescent="0.3">
      <c r="A159" s="3" t="s">
        <v>17</v>
      </c>
      <c r="B159" s="143" t="s">
        <v>23</v>
      </c>
      <c r="C159" s="7">
        <f t="shared" ref="C159:E161" si="5">C156/B156-1</f>
        <v>0.25</v>
      </c>
      <c r="D159" s="7">
        <f t="shared" si="5"/>
        <v>0</v>
      </c>
      <c r="E159" s="7">
        <f t="shared" si="5"/>
        <v>0</v>
      </c>
    </row>
    <row r="160" spans="1:11" ht="19.5" customHeight="1" thickBot="1" x14ac:dyDescent="0.3">
      <c r="A160" s="3" t="s">
        <v>18</v>
      </c>
      <c r="B160" s="143" t="s">
        <v>23</v>
      </c>
      <c r="C160" s="7">
        <f t="shared" si="5"/>
        <v>-4.575295424704573E-2</v>
      </c>
      <c r="D160" s="7">
        <f t="shared" si="5"/>
        <v>-4.6570702794241914E-3</v>
      </c>
      <c r="E160" s="7">
        <f t="shared" si="5"/>
        <v>0</v>
      </c>
    </row>
    <row r="161" spans="1:5" ht="27" customHeight="1" thickBot="1" x14ac:dyDescent="0.3">
      <c r="A161" s="3" t="s">
        <v>19</v>
      </c>
      <c r="B161" s="143" t="s">
        <v>23</v>
      </c>
      <c r="C161" s="7">
        <f t="shared" si="5"/>
        <v>-0.23660236339763663</v>
      </c>
      <c r="D161" s="7">
        <f t="shared" si="5"/>
        <v>-4.6570702794241914E-3</v>
      </c>
      <c r="E161" s="7">
        <f t="shared" si="5"/>
        <v>0</v>
      </c>
    </row>
    <row r="162" spans="1:5" ht="15.75" customHeight="1" thickBot="1" x14ac:dyDescent="0.3">
      <c r="A162" s="419" t="s">
        <v>45</v>
      </c>
      <c r="B162" s="335"/>
      <c r="C162" s="335"/>
      <c r="D162" s="335"/>
      <c r="E162" s="420"/>
    </row>
    <row r="163" spans="1:5" x14ac:dyDescent="0.25">
      <c r="A163" s="417"/>
      <c r="B163" s="18">
        <v>2018</v>
      </c>
      <c r="C163" s="18">
        <v>2019</v>
      </c>
      <c r="D163" s="18">
        <v>2020</v>
      </c>
      <c r="E163" s="18">
        <v>2021</v>
      </c>
    </row>
    <row r="164" spans="1:5" ht="15.75" thickBot="1" x14ac:dyDescent="0.3">
      <c r="A164" s="418"/>
      <c r="B164" s="18" t="s">
        <v>6</v>
      </c>
      <c r="C164" s="18" t="s">
        <v>7</v>
      </c>
      <c r="D164" s="18" t="s">
        <v>7</v>
      </c>
      <c r="E164" s="18" t="s">
        <v>7</v>
      </c>
    </row>
    <row r="165" spans="1:5" ht="15.75" thickBot="1" x14ac:dyDescent="0.3">
      <c r="A165" s="305" t="s">
        <v>57</v>
      </c>
      <c r="B165" s="304"/>
      <c r="C165" s="304"/>
      <c r="D165" s="304"/>
      <c r="E165" s="304"/>
    </row>
    <row r="166" spans="1:5" ht="15.75" thickBot="1" x14ac:dyDescent="0.3">
      <c r="A166" s="1" t="s">
        <v>58</v>
      </c>
      <c r="B166" s="9">
        <v>49505</v>
      </c>
      <c r="C166" s="9">
        <v>47240</v>
      </c>
      <c r="D166" s="9">
        <v>47020</v>
      </c>
      <c r="E166" s="9">
        <v>47020</v>
      </c>
    </row>
    <row r="167" spans="1:5" ht="15.75" thickBot="1" x14ac:dyDescent="0.3">
      <c r="A167" s="164" t="s">
        <v>44</v>
      </c>
      <c r="B167" s="11">
        <f>B165+B166</f>
        <v>49505</v>
      </c>
      <c r="C167" s="11">
        <f>C165+C166</f>
        <v>47240</v>
      </c>
      <c r="D167" s="11">
        <f>D165+D166</f>
        <v>47020</v>
      </c>
      <c r="E167" s="11">
        <f>E165+E166</f>
        <v>47020</v>
      </c>
    </row>
    <row r="168" spans="1:5" x14ac:dyDescent="0.25">
      <c r="A168" s="547" t="s">
        <v>56</v>
      </c>
      <c r="B168" s="340"/>
      <c r="C168" s="341"/>
      <c r="D168" s="341"/>
      <c r="E168" s="550"/>
    </row>
    <row r="169" spans="1:5" x14ac:dyDescent="0.25">
      <c r="A169" s="548"/>
      <c r="B169" s="343"/>
      <c r="C169" s="344"/>
      <c r="D169" s="344"/>
      <c r="E169" s="551"/>
    </row>
    <row r="170" spans="1:5" ht="17.25" customHeight="1" thickBot="1" x14ac:dyDescent="0.3">
      <c r="A170" s="549"/>
      <c r="B170" s="346"/>
      <c r="C170" s="347"/>
      <c r="D170" s="347"/>
      <c r="E170" s="552"/>
    </row>
    <row r="171" spans="1:5" ht="15.75" thickBot="1" x14ac:dyDescent="0.3">
      <c r="A171" s="267" t="s">
        <v>33</v>
      </c>
      <c r="B171" s="358" t="s">
        <v>410</v>
      </c>
      <c r="C171" s="359"/>
      <c r="D171" s="359"/>
      <c r="E171" s="565"/>
    </row>
    <row r="172" spans="1:5" ht="17.25" customHeight="1" thickBot="1" x14ac:dyDescent="0.3">
      <c r="A172" s="262" t="s">
        <v>228</v>
      </c>
      <c r="B172" s="545" t="s">
        <v>409</v>
      </c>
      <c r="C172" s="503"/>
      <c r="D172" s="503"/>
      <c r="E172" s="504"/>
    </row>
    <row r="173" spans="1:5" ht="16.5" customHeight="1" thickBot="1" x14ac:dyDescent="0.3">
      <c r="A173" s="3" t="s">
        <v>10</v>
      </c>
      <c r="B173" s="437" t="s">
        <v>408</v>
      </c>
      <c r="C173" s="438"/>
      <c r="D173" s="438"/>
      <c r="E173" s="546"/>
    </row>
    <row r="174" spans="1:5" ht="15.75" thickBot="1" x14ac:dyDescent="0.3">
      <c r="A174" s="3" t="s">
        <v>15</v>
      </c>
      <c r="B174" s="367" t="s">
        <v>407</v>
      </c>
      <c r="C174" s="368"/>
      <c r="D174" s="368"/>
      <c r="E174" s="426"/>
    </row>
    <row r="175" spans="1:5" x14ac:dyDescent="0.25">
      <c r="A175" s="417"/>
      <c r="B175" s="18">
        <v>2018</v>
      </c>
      <c r="C175" s="18">
        <v>2019</v>
      </c>
      <c r="D175" s="18">
        <v>2020</v>
      </c>
      <c r="E175" s="18">
        <v>2021</v>
      </c>
    </row>
    <row r="176" spans="1:5" ht="15.75" thickBot="1" x14ac:dyDescent="0.3">
      <c r="A176" s="418"/>
      <c r="B176" s="19" t="s">
        <v>6</v>
      </c>
      <c r="C176" s="19" t="s">
        <v>7</v>
      </c>
      <c r="D176" s="19" t="s">
        <v>7</v>
      </c>
      <c r="E176" s="19" t="s">
        <v>7</v>
      </c>
    </row>
    <row r="177" spans="1:11" ht="15.75" thickBot="1" x14ac:dyDescent="0.3">
      <c r="A177" s="3" t="s">
        <v>9</v>
      </c>
      <c r="B177" s="5">
        <v>8</v>
      </c>
      <c r="C177" s="5">
        <v>10</v>
      </c>
      <c r="D177" s="5">
        <v>10</v>
      </c>
      <c r="E177" s="5">
        <v>10</v>
      </c>
      <c r="G177" s="10"/>
      <c r="H177" s="10"/>
      <c r="I177" s="10"/>
      <c r="J177" s="10"/>
      <c r="K177" s="10"/>
    </row>
    <row r="178" spans="1:11" ht="15.75" thickBot="1" x14ac:dyDescent="0.3">
      <c r="A178" s="3" t="s">
        <v>16</v>
      </c>
      <c r="B178" s="5">
        <v>49505</v>
      </c>
      <c r="C178" s="5">
        <v>47240</v>
      </c>
      <c r="D178" s="5">
        <v>47020</v>
      </c>
      <c r="E178" s="5">
        <v>47020</v>
      </c>
    </row>
    <row r="179" spans="1:11" ht="15.75" thickBot="1" x14ac:dyDescent="0.3">
      <c r="A179" s="3" t="s">
        <v>26</v>
      </c>
      <c r="B179" s="5">
        <f>B178/B177</f>
        <v>6188.125</v>
      </c>
      <c r="C179" s="5">
        <f>C178/C177</f>
        <v>4724</v>
      </c>
      <c r="D179" s="5">
        <f>D178/D177</f>
        <v>4702</v>
      </c>
      <c r="E179" s="5">
        <f>E178/E177</f>
        <v>4702</v>
      </c>
    </row>
    <row r="180" spans="1:11" ht="15.75" thickBot="1" x14ac:dyDescent="0.3">
      <c r="A180" s="3" t="s">
        <v>17</v>
      </c>
      <c r="B180" s="143" t="s">
        <v>23</v>
      </c>
      <c r="C180" s="7">
        <f t="shared" ref="C180:E182" si="6">C177/B177-1</f>
        <v>0.25</v>
      </c>
      <c r="D180" s="7">
        <f t="shared" si="6"/>
        <v>0</v>
      </c>
      <c r="E180" s="7">
        <f t="shared" si="6"/>
        <v>0</v>
      </c>
    </row>
    <row r="181" spans="1:11" ht="17.25" customHeight="1" thickBot="1" x14ac:dyDescent="0.3">
      <c r="A181" s="3" t="s">
        <v>18</v>
      </c>
      <c r="B181" s="143" t="s">
        <v>23</v>
      </c>
      <c r="C181" s="7">
        <f t="shared" si="6"/>
        <v>-4.575295424704573E-2</v>
      </c>
      <c r="D181" s="7">
        <f t="shared" si="6"/>
        <v>-4.6570702794241914E-3</v>
      </c>
      <c r="E181" s="7">
        <f t="shared" si="6"/>
        <v>0</v>
      </c>
    </row>
    <row r="182" spans="1:11" ht="25.5" customHeight="1" thickBot="1" x14ac:dyDescent="0.3">
      <c r="A182" s="3" t="s">
        <v>19</v>
      </c>
      <c r="B182" s="143" t="s">
        <v>23</v>
      </c>
      <c r="C182" s="7">
        <f t="shared" si="6"/>
        <v>-0.23660236339763663</v>
      </c>
      <c r="D182" s="7">
        <f t="shared" si="6"/>
        <v>-4.6570702794241914E-3</v>
      </c>
      <c r="E182" s="7">
        <f t="shared" si="6"/>
        <v>0</v>
      </c>
    </row>
    <row r="183" spans="1:11" ht="15.75" customHeight="1" thickBot="1" x14ac:dyDescent="0.3">
      <c r="A183" s="419" t="s">
        <v>91</v>
      </c>
      <c r="B183" s="335"/>
      <c r="C183" s="335"/>
      <c r="D183" s="335"/>
      <c r="E183" s="420"/>
    </row>
    <row r="184" spans="1:11" x14ac:dyDescent="0.25">
      <c r="A184" s="417"/>
      <c r="B184" s="18">
        <v>2018</v>
      </c>
      <c r="C184" s="18">
        <v>2019</v>
      </c>
      <c r="D184" s="18">
        <v>2020</v>
      </c>
      <c r="E184" s="18">
        <v>2021</v>
      </c>
    </row>
    <row r="185" spans="1:11" ht="15.75" thickBot="1" x14ac:dyDescent="0.3">
      <c r="A185" s="418"/>
      <c r="B185" s="18" t="s">
        <v>6</v>
      </c>
      <c r="C185" s="19" t="s">
        <v>7</v>
      </c>
      <c r="D185" s="19" t="s">
        <v>7</v>
      </c>
      <c r="E185" s="19" t="s">
        <v>7</v>
      </c>
    </row>
    <row r="186" spans="1:11" ht="15.75" thickBot="1" x14ac:dyDescent="0.3">
      <c r="A186" s="305" t="s">
        <v>57</v>
      </c>
      <c r="B186" s="304"/>
      <c r="C186" s="9"/>
      <c r="D186" s="9"/>
      <c r="E186" s="9"/>
    </row>
    <row r="187" spans="1:11" ht="15.75" thickBot="1" x14ac:dyDescent="0.3">
      <c r="A187" s="1" t="s">
        <v>58</v>
      </c>
      <c r="B187" s="9">
        <v>49505</v>
      </c>
      <c r="C187" s="9">
        <v>47240</v>
      </c>
      <c r="D187" s="9">
        <v>47020</v>
      </c>
      <c r="E187" s="9">
        <v>47020</v>
      </c>
    </row>
    <row r="188" spans="1:11" ht="15.75" thickBot="1" x14ac:dyDescent="0.3">
      <c r="A188" s="164" t="s">
        <v>116</v>
      </c>
      <c r="B188" s="11">
        <f>B186+B187</f>
        <v>49505</v>
      </c>
      <c r="C188" s="11">
        <f>C187+C186</f>
        <v>47240</v>
      </c>
      <c r="D188" s="11">
        <f>D187+D186</f>
        <v>47020</v>
      </c>
      <c r="E188" s="11">
        <f>E187+E186</f>
        <v>47020</v>
      </c>
    </row>
    <row r="189" spans="1:11" ht="15.75" thickBot="1" x14ac:dyDescent="0.3">
      <c r="A189" s="534" t="s">
        <v>55</v>
      </c>
      <c r="B189" s="376"/>
      <c r="C189" s="376"/>
      <c r="D189" s="376"/>
      <c r="E189" s="535"/>
    </row>
    <row r="190" spans="1:11" ht="17.25" customHeight="1" thickBot="1" x14ac:dyDescent="0.3">
      <c r="A190" s="534" t="s">
        <v>59</v>
      </c>
      <c r="B190" s="376"/>
      <c r="C190" s="376"/>
      <c r="D190" s="376"/>
      <c r="E190" s="535"/>
    </row>
    <row r="191" spans="1:11" ht="15.75" thickBot="1" x14ac:dyDescent="0.3">
      <c r="A191" s="267" t="s">
        <v>33</v>
      </c>
      <c r="B191" s="358" t="s">
        <v>209</v>
      </c>
      <c r="C191" s="359"/>
      <c r="D191" s="359"/>
      <c r="E191" s="565"/>
    </row>
    <row r="192" spans="1:11" ht="12.75" customHeight="1" thickBot="1" x14ac:dyDescent="0.3">
      <c r="A192" s="303" t="s">
        <v>32</v>
      </c>
      <c r="B192" s="361"/>
      <c r="C192" s="362"/>
      <c r="D192" s="362"/>
      <c r="E192" s="568"/>
    </row>
    <row r="193" spans="1:11" ht="12" customHeight="1" thickBot="1" x14ac:dyDescent="0.3">
      <c r="A193" s="290" t="s">
        <v>10</v>
      </c>
      <c r="B193" s="364" t="s">
        <v>208</v>
      </c>
      <c r="C193" s="365"/>
      <c r="D193" s="365"/>
      <c r="E193" s="533"/>
    </row>
    <row r="194" spans="1:11" ht="15.75" thickBot="1" x14ac:dyDescent="0.3">
      <c r="A194" s="3" t="s">
        <v>15</v>
      </c>
      <c r="B194" s="367" t="s">
        <v>208</v>
      </c>
      <c r="C194" s="368"/>
      <c r="D194" s="368"/>
      <c r="E194" s="426"/>
    </row>
    <row r="195" spans="1:11" x14ac:dyDescent="0.25">
      <c r="A195" s="417"/>
      <c r="B195" s="18">
        <v>2018</v>
      </c>
      <c r="C195" s="18">
        <v>2019</v>
      </c>
      <c r="D195" s="18">
        <v>2020</v>
      </c>
      <c r="E195" s="18">
        <v>2021</v>
      </c>
    </row>
    <row r="196" spans="1:11" ht="15.75" thickBot="1" x14ac:dyDescent="0.3">
      <c r="A196" s="418"/>
      <c r="B196" s="19" t="s">
        <v>6</v>
      </c>
      <c r="C196" s="19" t="s">
        <v>7</v>
      </c>
      <c r="D196" s="19" t="s">
        <v>7</v>
      </c>
      <c r="E196" s="19" t="s">
        <v>7</v>
      </c>
    </row>
    <row r="197" spans="1:11" ht="15.75" thickBot="1" x14ac:dyDescent="0.3">
      <c r="A197" s="3" t="s">
        <v>9</v>
      </c>
      <c r="B197" s="5"/>
      <c r="C197" s="5"/>
      <c r="D197" s="5"/>
      <c r="E197" s="5"/>
      <c r="G197" s="10"/>
      <c r="H197" s="10"/>
      <c r="I197" s="10"/>
      <c r="J197" s="10"/>
      <c r="K197" s="10"/>
    </row>
    <row r="198" spans="1:11" ht="15.75" thickBot="1" x14ac:dyDescent="0.3">
      <c r="A198" s="3" t="s">
        <v>16</v>
      </c>
      <c r="B198" s="5"/>
      <c r="C198" s="5"/>
      <c r="D198" s="5"/>
      <c r="E198" s="5"/>
    </row>
    <row r="199" spans="1:11" x14ac:dyDescent="0.25">
      <c r="A199" s="260" t="s">
        <v>26</v>
      </c>
      <c r="B199" s="74" t="e">
        <f>B198/B197</f>
        <v>#DIV/0!</v>
      </c>
      <c r="C199" s="74" t="e">
        <f>C198/C197</f>
        <v>#DIV/0!</v>
      </c>
      <c r="D199" s="74" t="e">
        <f>D198/D197</f>
        <v>#DIV/0!</v>
      </c>
      <c r="E199" s="74" t="e">
        <f>E198/E197</f>
        <v>#DIV/0!</v>
      </c>
    </row>
    <row r="200" spans="1:11" ht="15.75" customHeight="1" thickBot="1" x14ac:dyDescent="0.3">
      <c r="A200" s="290" t="s">
        <v>17</v>
      </c>
      <c r="B200" s="300" t="s">
        <v>23</v>
      </c>
      <c r="C200" s="299" t="e">
        <f t="shared" ref="C200:E202" si="7">C197/B197-1</f>
        <v>#DIV/0!</v>
      </c>
      <c r="D200" s="299" t="e">
        <f t="shared" si="7"/>
        <v>#DIV/0!</v>
      </c>
      <c r="E200" s="299" t="e">
        <f t="shared" si="7"/>
        <v>#DIV/0!</v>
      </c>
    </row>
    <row r="201" spans="1:11" ht="12.75" customHeight="1" thickBot="1" x14ac:dyDescent="0.3">
      <c r="A201" s="3" t="s">
        <v>18</v>
      </c>
      <c r="B201" s="143" t="s">
        <v>23</v>
      </c>
      <c r="C201" s="7" t="e">
        <f t="shared" si="7"/>
        <v>#DIV/0!</v>
      </c>
      <c r="D201" s="7" t="e">
        <f t="shared" si="7"/>
        <v>#DIV/0!</v>
      </c>
      <c r="E201" s="7" t="e">
        <f t="shared" si="7"/>
        <v>#DIV/0!</v>
      </c>
    </row>
    <row r="202" spans="1:11" ht="23.25" customHeight="1" thickBot="1" x14ac:dyDescent="0.3">
      <c r="A202" s="3" t="s">
        <v>19</v>
      </c>
      <c r="B202" s="143" t="s">
        <v>23</v>
      </c>
      <c r="C202" s="7" t="e">
        <f t="shared" si="7"/>
        <v>#DIV/0!</v>
      </c>
      <c r="D202" s="7" t="e">
        <f t="shared" si="7"/>
        <v>#DIV/0!</v>
      </c>
      <c r="E202" s="7" t="e">
        <f t="shared" si="7"/>
        <v>#DIV/0!</v>
      </c>
    </row>
    <row r="203" spans="1:11" ht="15.75" customHeight="1" thickBot="1" x14ac:dyDescent="0.3">
      <c r="A203" s="419" t="s">
        <v>45</v>
      </c>
      <c r="B203" s="335"/>
      <c r="C203" s="335"/>
      <c r="D203" s="335"/>
      <c r="E203" s="420"/>
    </row>
    <row r="204" spans="1:11" x14ac:dyDescent="0.25">
      <c r="A204" s="417"/>
      <c r="B204" s="18">
        <v>2018</v>
      </c>
      <c r="C204" s="18">
        <v>2019</v>
      </c>
      <c r="D204" s="18">
        <v>2020</v>
      </c>
      <c r="E204" s="18">
        <v>2021</v>
      </c>
    </row>
    <row r="205" spans="1:11" ht="15.75" thickBot="1" x14ac:dyDescent="0.3">
      <c r="A205" s="418"/>
      <c r="B205" s="19" t="s">
        <v>6</v>
      </c>
      <c r="C205" s="19" t="s">
        <v>7</v>
      </c>
      <c r="D205" s="19" t="s">
        <v>7</v>
      </c>
      <c r="E205" s="19" t="s">
        <v>7</v>
      </c>
    </row>
    <row r="206" spans="1:11" ht="15.75" thickBot="1" x14ac:dyDescent="0.3">
      <c r="A206" s="1" t="s">
        <v>57</v>
      </c>
      <c r="B206" s="9"/>
      <c r="C206" s="9"/>
      <c r="D206" s="9"/>
      <c r="E206" s="9"/>
    </row>
    <row r="207" spans="1:11" ht="15.75" thickBot="1" x14ac:dyDescent="0.3">
      <c r="A207" s="1" t="s">
        <v>58</v>
      </c>
      <c r="B207" s="11"/>
      <c r="C207" s="9"/>
      <c r="D207" s="9"/>
      <c r="E207" s="9"/>
    </row>
    <row r="208" spans="1:11" ht="17.25" customHeight="1" thickBot="1" x14ac:dyDescent="0.3">
      <c r="A208" s="164" t="s">
        <v>44</v>
      </c>
      <c r="B208" s="11"/>
      <c r="C208" s="11"/>
      <c r="D208" s="11"/>
      <c r="E208" s="11"/>
    </row>
    <row r="209" spans="1:11" ht="15.75" thickBot="1" x14ac:dyDescent="0.3">
      <c r="A209" s="302" t="s">
        <v>33</v>
      </c>
      <c r="B209" s="358" t="s">
        <v>209</v>
      </c>
      <c r="C209" s="359"/>
      <c r="D209" s="359"/>
      <c r="E209" s="565"/>
    </row>
    <row r="210" spans="1:11" ht="12.75" customHeight="1" thickBot="1" x14ac:dyDescent="0.3">
      <c r="A210" s="262" t="s">
        <v>228</v>
      </c>
      <c r="B210" s="364"/>
      <c r="C210" s="365"/>
      <c r="D210" s="365"/>
      <c r="E210" s="533"/>
    </row>
    <row r="211" spans="1:11" ht="13.5" customHeight="1" thickBot="1" x14ac:dyDescent="0.3">
      <c r="A211" s="3" t="s">
        <v>10</v>
      </c>
      <c r="B211" s="364" t="s">
        <v>208</v>
      </c>
      <c r="C211" s="365"/>
      <c r="D211" s="365"/>
      <c r="E211" s="533"/>
    </row>
    <row r="212" spans="1:11" ht="15.75" thickBot="1" x14ac:dyDescent="0.3">
      <c r="A212" s="3" t="s">
        <v>15</v>
      </c>
      <c r="B212" s="367" t="s">
        <v>208</v>
      </c>
      <c r="C212" s="368"/>
      <c r="D212" s="368"/>
      <c r="E212" s="426"/>
    </row>
    <row r="213" spans="1:11" x14ac:dyDescent="0.25">
      <c r="A213" s="417"/>
      <c r="B213" s="18">
        <v>2018</v>
      </c>
      <c r="C213" s="18">
        <v>2019</v>
      </c>
      <c r="D213" s="18">
        <v>2020</v>
      </c>
      <c r="E213" s="18">
        <v>2021</v>
      </c>
    </row>
    <row r="214" spans="1:11" ht="15.75" thickBot="1" x14ac:dyDescent="0.3">
      <c r="A214" s="418"/>
      <c r="B214" s="19" t="s">
        <v>6</v>
      </c>
      <c r="C214" s="19" t="s">
        <v>7</v>
      </c>
      <c r="D214" s="19" t="s">
        <v>7</v>
      </c>
      <c r="E214" s="19" t="s">
        <v>7</v>
      </c>
    </row>
    <row r="215" spans="1:11" ht="15.75" thickBot="1" x14ac:dyDescent="0.3">
      <c r="A215" s="3" t="s">
        <v>9</v>
      </c>
      <c r="B215" s="5"/>
      <c r="C215" s="5"/>
      <c r="D215" s="5"/>
      <c r="E215" s="5"/>
      <c r="G215" s="10"/>
      <c r="H215" s="10"/>
      <c r="I215" s="10"/>
      <c r="J215" s="10"/>
      <c r="K215" s="10"/>
    </row>
    <row r="216" spans="1:11" ht="15.75" thickBot="1" x14ac:dyDescent="0.3">
      <c r="A216" s="3" t="s">
        <v>16</v>
      </c>
      <c r="B216" s="5"/>
      <c r="C216" s="5"/>
      <c r="D216" s="5"/>
      <c r="E216" s="5"/>
    </row>
    <row r="217" spans="1:11" ht="15.75" thickBot="1" x14ac:dyDescent="0.3">
      <c r="A217" s="3" t="s">
        <v>26</v>
      </c>
      <c r="B217" s="5" t="e">
        <f>B216/B215</f>
        <v>#DIV/0!</v>
      </c>
      <c r="C217" s="5" t="e">
        <f>C216/C215</f>
        <v>#DIV/0!</v>
      </c>
      <c r="D217" s="5" t="e">
        <f>D216/D215</f>
        <v>#DIV/0!</v>
      </c>
      <c r="E217" s="5" t="e">
        <f>E216/E215</f>
        <v>#DIV/0!</v>
      </c>
    </row>
    <row r="218" spans="1:11" ht="15.75" customHeight="1" thickBot="1" x14ac:dyDescent="0.3">
      <c r="A218" s="3" t="s">
        <v>17</v>
      </c>
      <c r="B218" s="143" t="s">
        <v>23</v>
      </c>
      <c r="C218" s="7" t="e">
        <f t="shared" ref="C218:E220" si="8">C215/B215-1</f>
        <v>#DIV/0!</v>
      </c>
      <c r="D218" s="7" t="e">
        <f t="shared" si="8"/>
        <v>#DIV/0!</v>
      </c>
      <c r="E218" s="7" t="e">
        <f t="shared" si="8"/>
        <v>#DIV/0!</v>
      </c>
    </row>
    <row r="219" spans="1:11" ht="12.75" customHeight="1" thickBot="1" x14ac:dyDescent="0.3">
      <c r="A219" s="3" t="s">
        <v>18</v>
      </c>
      <c r="B219" s="143" t="s">
        <v>23</v>
      </c>
      <c r="C219" s="7" t="e">
        <f t="shared" si="8"/>
        <v>#DIV/0!</v>
      </c>
      <c r="D219" s="7" t="e">
        <f t="shared" si="8"/>
        <v>#DIV/0!</v>
      </c>
      <c r="E219" s="7" t="e">
        <f t="shared" si="8"/>
        <v>#DIV/0!</v>
      </c>
    </row>
    <row r="220" spans="1:11" ht="25.5" customHeight="1" thickBot="1" x14ac:dyDescent="0.3">
      <c r="A220" s="3" t="s">
        <v>19</v>
      </c>
      <c r="B220" s="143" t="s">
        <v>23</v>
      </c>
      <c r="C220" s="7" t="e">
        <f t="shared" si="8"/>
        <v>#DIV/0!</v>
      </c>
      <c r="D220" s="7" t="e">
        <f t="shared" si="8"/>
        <v>#DIV/0!</v>
      </c>
      <c r="E220" s="7" t="e">
        <f t="shared" si="8"/>
        <v>#DIV/0!</v>
      </c>
    </row>
    <row r="221" spans="1:11" ht="15.75" customHeight="1" thickBot="1" x14ac:dyDescent="0.3">
      <c r="A221" s="419" t="s">
        <v>91</v>
      </c>
      <c r="B221" s="335"/>
      <c r="C221" s="335"/>
      <c r="D221" s="335"/>
      <c r="E221" s="420"/>
    </row>
    <row r="222" spans="1:11" x14ac:dyDescent="0.25">
      <c r="A222" s="417"/>
      <c r="B222" s="18">
        <v>2018</v>
      </c>
      <c r="C222" s="18">
        <v>2019</v>
      </c>
      <c r="D222" s="18">
        <v>2020</v>
      </c>
      <c r="E222" s="18">
        <v>2021</v>
      </c>
    </row>
    <row r="223" spans="1:11" ht="15.75" thickBot="1" x14ac:dyDescent="0.3">
      <c r="A223" s="418"/>
      <c r="B223" s="19" t="s">
        <v>6</v>
      </c>
      <c r="C223" s="19" t="s">
        <v>7</v>
      </c>
      <c r="D223" s="19" t="s">
        <v>7</v>
      </c>
      <c r="E223" s="19" t="s">
        <v>7</v>
      </c>
    </row>
    <row r="224" spans="1:11" ht="15.75" customHeight="1" thickBot="1" x14ac:dyDescent="0.3">
      <c r="A224" s="1" t="s">
        <v>57</v>
      </c>
      <c r="B224" s="9"/>
      <c r="C224" s="9"/>
      <c r="D224" s="9"/>
      <c r="E224" s="9"/>
    </row>
    <row r="225" spans="1:5" ht="15.75" customHeight="1" thickBot="1" x14ac:dyDescent="0.3">
      <c r="A225" s="1" t="s">
        <v>58</v>
      </c>
      <c r="B225" s="11"/>
      <c r="C225" s="9"/>
      <c r="D225" s="9"/>
      <c r="E225" s="9"/>
    </row>
    <row r="226" spans="1:5" ht="15.75" thickBot="1" x14ac:dyDescent="0.3">
      <c r="A226" s="164" t="s">
        <v>116</v>
      </c>
      <c r="B226" s="11"/>
      <c r="C226" s="11"/>
      <c r="D226" s="11"/>
      <c r="E226" s="11"/>
    </row>
    <row r="227" spans="1:5" ht="29.25" customHeight="1" thickBot="1" x14ac:dyDescent="0.3">
      <c r="A227" s="301" t="s">
        <v>24</v>
      </c>
      <c r="B227" s="589" t="s">
        <v>406</v>
      </c>
      <c r="C227" s="590"/>
      <c r="D227" s="590"/>
      <c r="E227" s="591"/>
    </row>
    <row r="228" spans="1:5" ht="23.25" customHeight="1" thickBot="1" x14ac:dyDescent="0.3">
      <c r="A228" s="364" t="s">
        <v>25</v>
      </c>
      <c r="B228" s="365"/>
      <c r="C228" s="365"/>
      <c r="D228" s="365"/>
      <c r="E228" s="533"/>
    </row>
    <row r="229" spans="1:5" ht="42" customHeight="1" thickBot="1" x14ac:dyDescent="0.3">
      <c r="A229" s="263" t="s">
        <v>405</v>
      </c>
      <c r="B229" s="8">
        <v>1</v>
      </c>
      <c r="C229" s="8">
        <v>1</v>
      </c>
      <c r="D229" s="8">
        <v>1</v>
      </c>
      <c r="E229" s="8">
        <v>1</v>
      </c>
    </row>
    <row r="230" spans="1:5" ht="35.25" customHeight="1" thickBot="1" x14ac:dyDescent="0.3">
      <c r="A230" s="263" t="s">
        <v>404</v>
      </c>
      <c r="B230" s="8">
        <v>1</v>
      </c>
      <c r="C230" s="8">
        <v>1</v>
      </c>
      <c r="D230" s="8">
        <v>1</v>
      </c>
      <c r="E230" s="8">
        <v>1</v>
      </c>
    </row>
    <row r="231" spans="1:5" ht="30.75" customHeight="1" thickBot="1" x14ac:dyDescent="0.3">
      <c r="A231" s="263" t="s">
        <v>403</v>
      </c>
      <c r="B231" s="8">
        <v>1</v>
      </c>
      <c r="C231" s="8">
        <v>1</v>
      </c>
      <c r="D231" s="8">
        <v>1</v>
      </c>
      <c r="E231" s="8">
        <v>1</v>
      </c>
    </row>
    <row r="232" spans="1:5" ht="35.25" customHeight="1" thickBot="1" x14ac:dyDescent="0.3">
      <c r="A232" s="263" t="s">
        <v>402</v>
      </c>
      <c r="B232" s="8">
        <v>1</v>
      </c>
      <c r="C232" s="8">
        <v>1</v>
      </c>
      <c r="D232" s="8">
        <v>1</v>
      </c>
      <c r="E232" s="8">
        <v>1</v>
      </c>
    </row>
    <row r="233" spans="1:5" ht="23.25" customHeight="1" thickBot="1" x14ac:dyDescent="0.3">
      <c r="A233" s="263" t="s">
        <v>401</v>
      </c>
      <c r="B233" s="8">
        <v>1</v>
      </c>
      <c r="C233" s="8">
        <v>1</v>
      </c>
      <c r="D233" s="8">
        <v>1</v>
      </c>
      <c r="E233" s="8">
        <v>1</v>
      </c>
    </row>
    <row r="234" spans="1:5" ht="19.5" customHeight="1" thickBot="1" x14ac:dyDescent="0.3">
      <c r="A234" s="553" t="s">
        <v>43</v>
      </c>
      <c r="B234" s="412"/>
      <c r="C234" s="412"/>
      <c r="D234" s="412"/>
      <c r="E234" s="554"/>
    </row>
    <row r="235" spans="1:5" ht="17.25" customHeight="1" thickBot="1" x14ac:dyDescent="0.3">
      <c r="A235" s="555" t="s">
        <v>54</v>
      </c>
      <c r="B235" s="400"/>
      <c r="C235" s="400"/>
      <c r="D235" s="400"/>
      <c r="E235" s="556"/>
    </row>
    <row r="236" spans="1:5" ht="16.5" customHeight="1" x14ac:dyDescent="0.25">
      <c r="A236" s="417"/>
      <c r="B236" s="18">
        <v>2018</v>
      </c>
      <c r="C236" s="18">
        <v>2019</v>
      </c>
      <c r="D236" s="18">
        <v>2020</v>
      </c>
      <c r="E236" s="18">
        <v>2021</v>
      </c>
    </row>
    <row r="237" spans="1:5" ht="15.75" customHeight="1" thickBot="1" x14ac:dyDescent="0.3">
      <c r="A237" s="418"/>
      <c r="B237" s="19" t="s">
        <v>6</v>
      </c>
      <c r="C237" s="19" t="s">
        <v>7</v>
      </c>
      <c r="D237" s="19" t="s">
        <v>7</v>
      </c>
      <c r="E237" s="19" t="s">
        <v>7</v>
      </c>
    </row>
    <row r="238" spans="1:5" ht="16.5" customHeight="1" thickBot="1" x14ac:dyDescent="0.3">
      <c r="A238" s="262" t="s">
        <v>32</v>
      </c>
      <c r="B238" s="361" t="s">
        <v>400</v>
      </c>
      <c r="C238" s="362"/>
      <c r="D238" s="362"/>
      <c r="E238" s="568"/>
    </row>
    <row r="239" spans="1:5" ht="27.75" customHeight="1" thickBot="1" x14ac:dyDescent="0.3">
      <c r="A239" s="3" t="s">
        <v>10</v>
      </c>
      <c r="B239" s="437" t="s">
        <v>399</v>
      </c>
      <c r="C239" s="438"/>
      <c r="D239" s="438"/>
      <c r="E239" s="546"/>
    </row>
    <row r="240" spans="1:5" ht="15.75" customHeight="1" thickBot="1" x14ac:dyDescent="0.3">
      <c r="A240" s="3" t="s">
        <v>15</v>
      </c>
      <c r="B240" s="367" t="s">
        <v>398</v>
      </c>
      <c r="C240" s="368"/>
      <c r="D240" s="368"/>
      <c r="E240" s="426"/>
    </row>
    <row r="241" spans="1:5" x14ac:dyDescent="0.25">
      <c r="A241" s="417"/>
      <c r="B241" s="18">
        <v>2018</v>
      </c>
      <c r="C241" s="18">
        <v>2019</v>
      </c>
      <c r="D241" s="18">
        <v>2020</v>
      </c>
      <c r="E241" s="18">
        <v>2021</v>
      </c>
    </row>
    <row r="242" spans="1:5" ht="15.75" thickBot="1" x14ac:dyDescent="0.3">
      <c r="A242" s="418"/>
      <c r="B242" s="19" t="s">
        <v>6</v>
      </c>
      <c r="C242" s="19" t="s">
        <v>7</v>
      </c>
      <c r="D242" s="19" t="s">
        <v>7</v>
      </c>
      <c r="E242" s="19" t="s">
        <v>7</v>
      </c>
    </row>
    <row r="243" spans="1:5" ht="15.75" thickBot="1" x14ac:dyDescent="0.3">
      <c r="A243" s="3" t="s">
        <v>9</v>
      </c>
      <c r="B243" s="5">
        <v>8000</v>
      </c>
      <c r="C243" s="6">
        <v>8000</v>
      </c>
      <c r="D243" s="6">
        <v>8000</v>
      </c>
      <c r="E243" s="6">
        <v>8000</v>
      </c>
    </row>
    <row r="244" spans="1:5" ht="15.75" thickBot="1" x14ac:dyDescent="0.3">
      <c r="A244" s="3" t="s">
        <v>16</v>
      </c>
      <c r="B244" s="5">
        <v>33579</v>
      </c>
      <c r="C244" s="5">
        <v>33649</v>
      </c>
      <c r="D244" s="5">
        <v>33649</v>
      </c>
      <c r="E244" s="5">
        <v>33649</v>
      </c>
    </row>
    <row r="245" spans="1:5" ht="15.75" thickBot="1" x14ac:dyDescent="0.3">
      <c r="A245" s="3" t="s">
        <v>26</v>
      </c>
      <c r="B245" s="5">
        <f>B244/B243</f>
        <v>4.1973750000000001</v>
      </c>
      <c r="C245" s="5">
        <f>C244/C243</f>
        <v>4.2061250000000001</v>
      </c>
      <c r="D245" s="5">
        <f>D244/D243</f>
        <v>4.2061250000000001</v>
      </c>
      <c r="E245" s="5">
        <f>E244/E243</f>
        <v>4.2061250000000001</v>
      </c>
    </row>
    <row r="246" spans="1:5" ht="15.75" customHeight="1" thickBot="1" x14ac:dyDescent="0.3">
      <c r="A246" s="3" t="s">
        <v>17</v>
      </c>
      <c r="B246" s="143"/>
      <c r="C246" s="7">
        <f t="shared" ref="C246:E248" si="9">C243/B243-1</f>
        <v>0</v>
      </c>
      <c r="D246" s="7">
        <f t="shared" si="9"/>
        <v>0</v>
      </c>
      <c r="E246" s="7">
        <f t="shared" si="9"/>
        <v>0</v>
      </c>
    </row>
    <row r="247" spans="1:5" ht="15" customHeight="1" thickBot="1" x14ac:dyDescent="0.3">
      <c r="A247" s="3" t="s">
        <v>18</v>
      </c>
      <c r="B247" s="143"/>
      <c r="C247" s="7">
        <f t="shared" si="9"/>
        <v>2.0846362309776545E-3</v>
      </c>
      <c r="D247" s="7">
        <f t="shared" si="9"/>
        <v>0</v>
      </c>
      <c r="E247" s="7">
        <f t="shared" si="9"/>
        <v>0</v>
      </c>
    </row>
    <row r="248" spans="1:5" ht="27" customHeight="1" thickBot="1" x14ac:dyDescent="0.3">
      <c r="A248" s="3" t="s">
        <v>19</v>
      </c>
      <c r="B248" s="143"/>
      <c r="C248" s="7">
        <f t="shared" si="9"/>
        <v>2.0846362309776545E-3</v>
      </c>
      <c r="D248" s="7">
        <f t="shared" si="9"/>
        <v>0</v>
      </c>
      <c r="E248" s="7">
        <f t="shared" si="9"/>
        <v>0</v>
      </c>
    </row>
    <row r="249" spans="1:5" ht="12.75" customHeight="1" x14ac:dyDescent="0.25">
      <c r="A249" s="417"/>
      <c r="B249" s="18">
        <v>2018</v>
      </c>
      <c r="C249" s="18">
        <v>2019</v>
      </c>
      <c r="D249" s="18">
        <v>2020</v>
      </c>
      <c r="E249" s="18">
        <v>2021</v>
      </c>
    </row>
    <row r="250" spans="1:5" ht="19.5" customHeight="1" thickBot="1" x14ac:dyDescent="0.3">
      <c r="A250" s="418"/>
      <c r="B250" s="19" t="s">
        <v>6</v>
      </c>
      <c r="C250" s="19" t="s">
        <v>7</v>
      </c>
      <c r="D250" s="19" t="s">
        <v>7</v>
      </c>
      <c r="E250" s="19" t="s">
        <v>7</v>
      </c>
    </row>
    <row r="251" spans="1:5" ht="15.75" customHeight="1" thickBot="1" x14ac:dyDescent="0.3">
      <c r="A251" s="419" t="s">
        <v>48</v>
      </c>
      <c r="B251" s="335"/>
      <c r="C251" s="335"/>
      <c r="D251" s="335"/>
      <c r="E251" s="420"/>
    </row>
    <row r="252" spans="1:5" x14ac:dyDescent="0.25">
      <c r="A252" s="417"/>
      <c r="B252" s="18">
        <v>2018</v>
      </c>
      <c r="C252" s="18">
        <v>2019</v>
      </c>
      <c r="D252" s="18">
        <v>2020</v>
      </c>
      <c r="E252" s="18">
        <v>2021</v>
      </c>
    </row>
    <row r="253" spans="1:5" ht="15.75" thickBot="1" x14ac:dyDescent="0.3">
      <c r="A253" s="418"/>
      <c r="B253" s="19" t="s">
        <v>6</v>
      </c>
      <c r="C253" s="19" t="s">
        <v>7</v>
      </c>
      <c r="D253" s="19" t="s">
        <v>7</v>
      </c>
      <c r="E253" s="19" t="s">
        <v>7</v>
      </c>
    </row>
    <row r="254" spans="1:5" ht="15.75" thickBot="1" x14ac:dyDescent="0.3">
      <c r="A254" s="1" t="s">
        <v>0</v>
      </c>
      <c r="B254" s="9">
        <v>7000</v>
      </c>
      <c r="C254" s="9">
        <v>7000</v>
      </c>
      <c r="D254" s="9">
        <v>7000</v>
      </c>
      <c r="E254" s="9">
        <v>7000</v>
      </c>
    </row>
    <row r="255" spans="1:5" ht="24.75" thickBot="1" x14ac:dyDescent="0.3">
      <c r="A255" s="1" t="s">
        <v>39</v>
      </c>
      <c r="B255" s="9">
        <v>1100</v>
      </c>
      <c r="C255" s="9">
        <v>1100</v>
      </c>
      <c r="D255" s="9">
        <v>1100</v>
      </c>
      <c r="E255" s="9">
        <v>1100</v>
      </c>
    </row>
    <row r="256" spans="1:5" ht="15.75" thickBot="1" x14ac:dyDescent="0.3">
      <c r="A256" s="1" t="s">
        <v>1</v>
      </c>
      <c r="B256" s="11">
        <v>25479</v>
      </c>
      <c r="C256" s="9">
        <v>25549</v>
      </c>
      <c r="D256" s="9">
        <v>25549</v>
      </c>
      <c r="E256" s="9">
        <v>25549</v>
      </c>
    </row>
    <row r="257" spans="1:5" ht="15.75" thickBot="1" x14ac:dyDescent="0.3">
      <c r="A257" s="1" t="s">
        <v>2</v>
      </c>
      <c r="B257" s="11"/>
      <c r="C257" s="9"/>
      <c r="D257" s="9"/>
      <c r="E257" s="9"/>
    </row>
    <row r="258" spans="1:5" ht="24.75" thickBot="1" x14ac:dyDescent="0.3">
      <c r="A258" s="1" t="s">
        <v>28</v>
      </c>
      <c r="B258" s="11"/>
      <c r="C258" s="9"/>
      <c r="D258" s="9"/>
      <c r="E258" s="9"/>
    </row>
    <row r="259" spans="1:5" ht="15.75" thickBot="1" x14ac:dyDescent="0.3">
      <c r="A259" s="1" t="s">
        <v>29</v>
      </c>
      <c r="B259" s="11"/>
      <c r="C259" s="9"/>
      <c r="D259" s="9"/>
      <c r="E259" s="9"/>
    </row>
    <row r="260" spans="1:5" ht="24.75" thickBot="1" x14ac:dyDescent="0.3">
      <c r="A260" s="1" t="s">
        <v>3</v>
      </c>
      <c r="B260" s="11"/>
      <c r="C260" s="9"/>
      <c r="D260" s="9"/>
      <c r="E260" s="9"/>
    </row>
    <row r="261" spans="1:5" ht="36.75" thickBot="1" x14ac:dyDescent="0.3">
      <c r="A261" s="259" t="s">
        <v>47</v>
      </c>
      <c r="B261" s="20">
        <f>B260+B259+B258+B257+B256+B255+B254</f>
        <v>33579</v>
      </c>
      <c r="C261" s="20">
        <f>C260+C259+C258+C257+C256+C255+C254</f>
        <v>33649</v>
      </c>
      <c r="D261" s="20">
        <f>D260+D259+D258+D257+D256+D255+D254</f>
        <v>33649</v>
      </c>
      <c r="E261" s="20">
        <f>E260+E259+E258+E257+E256+E255+E254</f>
        <v>33649</v>
      </c>
    </row>
    <row r="262" spans="1:5" ht="15.75" thickBot="1" x14ac:dyDescent="0.3">
      <c r="A262" s="149" t="s">
        <v>46</v>
      </c>
      <c r="B262" s="22">
        <f>IF(B261-B244=0,0,"Error")</f>
        <v>0</v>
      </c>
      <c r="C262" s="22">
        <f>IF(C261-C244=0,0,"Error")</f>
        <v>0</v>
      </c>
      <c r="D262" s="22">
        <f>IF(D261-D244=0,0,"Error")</f>
        <v>0</v>
      </c>
      <c r="E262" s="22">
        <f>IF(E261-E244=0,0,"Error")</f>
        <v>0</v>
      </c>
    </row>
    <row r="263" spans="1:5" ht="30.75" customHeight="1" thickBot="1" x14ac:dyDescent="0.3">
      <c r="A263" s="298" t="s">
        <v>74</v>
      </c>
      <c r="B263" s="361" t="s">
        <v>397</v>
      </c>
      <c r="C263" s="362"/>
      <c r="D263" s="362"/>
      <c r="E263" s="568"/>
    </row>
    <row r="264" spans="1:5" ht="31.5" customHeight="1" thickBot="1" x14ac:dyDescent="0.3">
      <c r="A264" s="3" t="s">
        <v>10</v>
      </c>
      <c r="B264" s="437" t="s">
        <v>396</v>
      </c>
      <c r="C264" s="438"/>
      <c r="D264" s="438"/>
      <c r="E264" s="546"/>
    </row>
    <row r="265" spans="1:5" ht="15.75" thickBot="1" x14ac:dyDescent="0.3">
      <c r="A265" s="3" t="s">
        <v>15</v>
      </c>
      <c r="B265" s="367" t="s">
        <v>395</v>
      </c>
      <c r="C265" s="368"/>
      <c r="D265" s="368"/>
      <c r="E265" s="426"/>
    </row>
    <row r="266" spans="1:5" x14ac:dyDescent="0.25">
      <c r="A266" s="417"/>
      <c r="B266" s="18">
        <v>2018</v>
      </c>
      <c r="C266" s="18">
        <v>2019</v>
      </c>
      <c r="D266" s="18">
        <v>2020</v>
      </c>
      <c r="E266" s="18">
        <v>2021</v>
      </c>
    </row>
    <row r="267" spans="1:5" ht="15.75" thickBot="1" x14ac:dyDescent="0.3">
      <c r="A267" s="418"/>
      <c r="B267" s="19" t="s">
        <v>6</v>
      </c>
      <c r="C267" s="19" t="s">
        <v>7</v>
      </c>
      <c r="D267" s="19" t="s">
        <v>7</v>
      </c>
      <c r="E267" s="19" t="s">
        <v>7</v>
      </c>
    </row>
    <row r="268" spans="1:5" ht="15.75" thickBot="1" x14ac:dyDescent="0.3">
      <c r="A268" s="3" t="s">
        <v>9</v>
      </c>
      <c r="B268" s="5">
        <v>9</v>
      </c>
      <c r="C268" s="5">
        <v>9</v>
      </c>
      <c r="D268" s="5">
        <v>9</v>
      </c>
      <c r="E268" s="5">
        <v>9</v>
      </c>
    </row>
    <row r="269" spans="1:5" ht="15.75" thickBot="1" x14ac:dyDescent="0.3">
      <c r="A269" s="3" t="s">
        <v>16</v>
      </c>
      <c r="B269" s="5">
        <v>14979</v>
      </c>
      <c r="C269" s="5">
        <v>14979</v>
      </c>
      <c r="D269" s="5">
        <v>14979</v>
      </c>
      <c r="E269" s="5">
        <v>14979</v>
      </c>
    </row>
    <row r="270" spans="1:5" x14ac:dyDescent="0.25">
      <c r="A270" s="260" t="s">
        <v>26</v>
      </c>
      <c r="B270" s="74">
        <f>B269/B268</f>
        <v>1664.3333333333333</v>
      </c>
      <c r="C270" s="74">
        <f>C269/C268</f>
        <v>1664.3333333333333</v>
      </c>
      <c r="D270" s="74">
        <f>D269/D268</f>
        <v>1664.3333333333333</v>
      </c>
      <c r="E270" s="74">
        <f>E269/E268</f>
        <v>1664.3333333333333</v>
      </c>
    </row>
    <row r="271" spans="1:5" ht="15.75" customHeight="1" thickBot="1" x14ac:dyDescent="0.3">
      <c r="A271" s="290" t="s">
        <v>17</v>
      </c>
      <c r="B271" s="300"/>
      <c r="C271" s="299">
        <f t="shared" ref="C271:E273" si="10">C268/B268-1</f>
        <v>0</v>
      </c>
      <c r="D271" s="299">
        <f t="shared" si="10"/>
        <v>0</v>
      </c>
      <c r="E271" s="299">
        <f t="shared" si="10"/>
        <v>0</v>
      </c>
    </row>
    <row r="272" spans="1:5" ht="12.75" customHeight="1" thickBot="1" x14ac:dyDescent="0.3">
      <c r="A272" s="3" t="s">
        <v>18</v>
      </c>
      <c r="B272" s="143"/>
      <c r="C272" s="7">
        <f t="shared" si="10"/>
        <v>0</v>
      </c>
      <c r="D272" s="7">
        <f t="shared" si="10"/>
        <v>0</v>
      </c>
      <c r="E272" s="7">
        <f t="shared" si="10"/>
        <v>0</v>
      </c>
    </row>
    <row r="273" spans="1:5" ht="27" customHeight="1" thickBot="1" x14ac:dyDescent="0.3">
      <c r="A273" s="3" t="s">
        <v>19</v>
      </c>
      <c r="B273" s="143"/>
      <c r="C273" s="7">
        <f t="shared" si="10"/>
        <v>0</v>
      </c>
      <c r="D273" s="7">
        <f t="shared" si="10"/>
        <v>0</v>
      </c>
      <c r="E273" s="7">
        <f t="shared" si="10"/>
        <v>0</v>
      </c>
    </row>
    <row r="274" spans="1:5" ht="15.75" customHeight="1" thickBot="1" x14ac:dyDescent="0.3">
      <c r="A274" s="419" t="s">
        <v>91</v>
      </c>
      <c r="B274" s="335"/>
      <c r="C274" s="335"/>
      <c r="D274" s="335"/>
      <c r="E274" s="420"/>
    </row>
    <row r="275" spans="1:5" x14ac:dyDescent="0.25">
      <c r="A275" s="417"/>
      <c r="B275" s="18">
        <v>2018</v>
      </c>
      <c r="C275" s="18">
        <v>2019</v>
      </c>
      <c r="D275" s="18">
        <v>2020</v>
      </c>
      <c r="E275" s="18">
        <v>2021</v>
      </c>
    </row>
    <row r="276" spans="1:5" ht="15.75" thickBot="1" x14ac:dyDescent="0.3">
      <c r="A276" s="418"/>
      <c r="B276" s="19" t="s">
        <v>6</v>
      </c>
      <c r="C276" s="19" t="s">
        <v>7</v>
      </c>
      <c r="D276" s="19" t="s">
        <v>7</v>
      </c>
      <c r="E276" s="19" t="s">
        <v>7</v>
      </c>
    </row>
    <row r="277" spans="1:5" ht="15.75" thickBot="1" x14ac:dyDescent="0.3">
      <c r="A277" s="1" t="s">
        <v>0</v>
      </c>
      <c r="B277" s="9">
        <v>12000</v>
      </c>
      <c r="C277" s="9">
        <v>12000</v>
      </c>
      <c r="D277" s="9">
        <v>12000</v>
      </c>
      <c r="E277" s="9">
        <v>12000</v>
      </c>
    </row>
    <row r="278" spans="1:5" ht="24.75" thickBot="1" x14ac:dyDescent="0.3">
      <c r="A278" s="1" t="s">
        <v>39</v>
      </c>
      <c r="B278" s="9">
        <v>1500</v>
      </c>
      <c r="C278" s="9">
        <v>1500</v>
      </c>
      <c r="D278" s="9">
        <v>1500</v>
      </c>
      <c r="E278" s="9">
        <v>1500</v>
      </c>
    </row>
    <row r="279" spans="1:5" ht="15.75" thickBot="1" x14ac:dyDescent="0.3">
      <c r="A279" s="1" t="s">
        <v>1</v>
      </c>
      <c r="B279" s="11">
        <v>1479</v>
      </c>
      <c r="C279" s="9">
        <v>1479</v>
      </c>
      <c r="D279" s="9">
        <v>1479</v>
      </c>
      <c r="E279" s="9">
        <v>1479</v>
      </c>
    </row>
    <row r="280" spans="1:5" ht="15.75" thickBot="1" x14ac:dyDescent="0.3">
      <c r="A280" s="1" t="s">
        <v>2</v>
      </c>
      <c r="B280" s="11"/>
      <c r="C280" s="9"/>
      <c r="D280" s="9"/>
      <c r="E280" s="9"/>
    </row>
    <row r="281" spans="1:5" ht="24.75" thickBot="1" x14ac:dyDescent="0.3">
      <c r="A281" s="1" t="s">
        <v>28</v>
      </c>
      <c r="B281" s="11"/>
      <c r="C281" s="9"/>
      <c r="D281" s="9"/>
      <c r="E281" s="9"/>
    </row>
    <row r="282" spans="1:5" ht="15.75" thickBot="1" x14ac:dyDescent="0.3">
      <c r="A282" s="1" t="s">
        <v>29</v>
      </c>
      <c r="B282" s="11"/>
      <c r="C282" s="9"/>
      <c r="D282" s="9"/>
      <c r="E282" s="9"/>
    </row>
    <row r="283" spans="1:5" ht="24.75" thickBot="1" x14ac:dyDescent="0.3">
      <c r="A283" s="1" t="s">
        <v>3</v>
      </c>
      <c r="B283" s="11"/>
      <c r="C283" s="9"/>
      <c r="D283" s="9"/>
      <c r="E283" s="9"/>
    </row>
    <row r="284" spans="1:5" ht="36.75" thickBot="1" x14ac:dyDescent="0.3">
      <c r="A284" s="259" t="s">
        <v>47</v>
      </c>
      <c r="B284" s="21">
        <f>B283+B281+B282+B280+B279+B278+B277</f>
        <v>14979</v>
      </c>
      <c r="C284" s="21">
        <f>C283+C281+C282+C280+C279+C278+C277</f>
        <v>14979</v>
      </c>
      <c r="D284" s="21">
        <f>D283+D281+D282+D280+D279+D278+D277</f>
        <v>14979</v>
      </c>
      <c r="E284" s="21">
        <f>E283+E281+E282+E280+E279+E278+E277</f>
        <v>14979</v>
      </c>
    </row>
    <row r="285" spans="1:5" ht="15.75" thickBot="1" x14ac:dyDescent="0.3">
      <c r="A285" s="149" t="s">
        <v>46</v>
      </c>
      <c r="B285" s="22">
        <f>IF(B284-B269=0,0,"Error")</f>
        <v>0</v>
      </c>
      <c r="C285" s="22">
        <f>IF(C284-C269=0,0,"Error")</f>
        <v>0</v>
      </c>
      <c r="D285" s="22">
        <f>IF(D284-D269=0,0,"Error")</f>
        <v>0</v>
      </c>
      <c r="E285" s="22">
        <f>IF(E284-E269=0,0,"Error")</f>
        <v>0</v>
      </c>
    </row>
    <row r="286" spans="1:5" ht="15.75" thickBot="1" x14ac:dyDescent="0.3">
      <c r="A286" s="1"/>
      <c r="B286" s="11"/>
      <c r="C286" s="9"/>
      <c r="D286" s="9"/>
      <c r="E286" s="9"/>
    </row>
    <row r="287" spans="1:5" ht="23.25" thickBot="1" x14ac:dyDescent="0.3">
      <c r="A287" s="298" t="s">
        <v>95</v>
      </c>
      <c r="B287" s="361" t="s">
        <v>382</v>
      </c>
      <c r="C287" s="362"/>
      <c r="D287" s="362"/>
      <c r="E287" s="568"/>
    </row>
    <row r="288" spans="1:5" ht="15.75" thickBot="1" x14ac:dyDescent="0.3">
      <c r="A288" s="3" t="s">
        <v>10</v>
      </c>
      <c r="B288" s="437" t="s">
        <v>381</v>
      </c>
      <c r="C288" s="438"/>
      <c r="D288" s="438"/>
      <c r="E288" s="546"/>
    </row>
    <row r="289" spans="1:5" ht="15.75" thickBot="1" x14ac:dyDescent="0.3">
      <c r="A289" s="3" t="s">
        <v>15</v>
      </c>
      <c r="B289" s="367" t="s">
        <v>380</v>
      </c>
      <c r="C289" s="368"/>
      <c r="D289" s="368"/>
      <c r="E289" s="426"/>
    </row>
    <row r="290" spans="1:5" x14ac:dyDescent="0.25">
      <c r="A290" s="417"/>
      <c r="B290" s="18">
        <v>2018</v>
      </c>
      <c r="C290" s="18">
        <v>2019</v>
      </c>
      <c r="D290" s="18">
        <v>2020</v>
      </c>
      <c r="E290" s="18">
        <v>2021</v>
      </c>
    </row>
    <row r="291" spans="1:5" ht="15.75" thickBot="1" x14ac:dyDescent="0.3">
      <c r="A291" s="418"/>
      <c r="B291" s="19" t="s">
        <v>6</v>
      </c>
      <c r="C291" s="19" t="s">
        <v>7</v>
      </c>
      <c r="D291" s="19" t="s">
        <v>7</v>
      </c>
      <c r="E291" s="19" t="s">
        <v>7</v>
      </c>
    </row>
    <row r="292" spans="1:5" ht="15.75" thickBot="1" x14ac:dyDescent="0.3">
      <c r="A292" s="3" t="s">
        <v>9</v>
      </c>
      <c r="B292" s="5">
        <v>2</v>
      </c>
      <c r="C292" s="5">
        <v>2</v>
      </c>
      <c r="D292" s="5">
        <v>2</v>
      </c>
      <c r="E292" s="5">
        <v>2</v>
      </c>
    </row>
    <row r="293" spans="1:5" ht="15.75" thickBot="1" x14ac:dyDescent="0.3">
      <c r="A293" s="3" t="s">
        <v>16</v>
      </c>
      <c r="B293" s="5">
        <v>7378</v>
      </c>
      <c r="C293" s="5">
        <v>7378</v>
      </c>
      <c r="D293" s="5">
        <v>7378</v>
      </c>
      <c r="E293" s="5">
        <v>7378</v>
      </c>
    </row>
    <row r="294" spans="1:5" ht="15.75" thickBot="1" x14ac:dyDescent="0.3">
      <c r="A294" s="3" t="s">
        <v>26</v>
      </c>
      <c r="B294" s="5">
        <f>B293/B292</f>
        <v>3689</v>
      </c>
      <c r="C294" s="5">
        <f>C293/C292</f>
        <v>3689</v>
      </c>
      <c r="D294" s="5">
        <f>D293/D292</f>
        <v>3689</v>
      </c>
      <c r="E294" s="5">
        <f>E293/E292</f>
        <v>3689</v>
      </c>
    </row>
    <row r="295" spans="1:5" ht="15.75" thickBot="1" x14ac:dyDescent="0.3">
      <c r="A295" s="3" t="s">
        <v>17</v>
      </c>
      <c r="B295" s="143"/>
      <c r="C295" s="7">
        <f t="shared" ref="C295:E297" si="11">C292/B292-1</f>
        <v>0</v>
      </c>
      <c r="D295" s="7">
        <f t="shared" si="11"/>
        <v>0</v>
      </c>
      <c r="E295" s="7">
        <f t="shared" si="11"/>
        <v>0</v>
      </c>
    </row>
    <row r="296" spans="1:5" ht="15.75" thickBot="1" x14ac:dyDescent="0.3">
      <c r="A296" s="3" t="s">
        <v>18</v>
      </c>
      <c r="B296" s="143"/>
      <c r="C296" s="7">
        <f t="shared" si="11"/>
        <v>0</v>
      </c>
      <c r="D296" s="7">
        <f t="shared" si="11"/>
        <v>0</v>
      </c>
      <c r="E296" s="7">
        <f t="shared" si="11"/>
        <v>0</v>
      </c>
    </row>
    <row r="297" spans="1:5" ht="23.25" thickBot="1" x14ac:dyDescent="0.3">
      <c r="A297" s="3" t="s">
        <v>19</v>
      </c>
      <c r="B297" s="143"/>
      <c r="C297" s="7">
        <f t="shared" si="11"/>
        <v>0</v>
      </c>
      <c r="D297" s="7">
        <f t="shared" si="11"/>
        <v>0</v>
      </c>
      <c r="E297" s="7">
        <f t="shared" si="11"/>
        <v>0</v>
      </c>
    </row>
    <row r="298" spans="1:5" ht="15.75" thickBot="1" x14ac:dyDescent="0.3">
      <c r="A298" s="419" t="s">
        <v>94</v>
      </c>
      <c r="B298" s="335"/>
      <c r="C298" s="335"/>
      <c r="D298" s="335"/>
      <c r="E298" s="420"/>
    </row>
    <row r="299" spans="1:5" x14ac:dyDescent="0.25">
      <c r="A299" s="417"/>
      <c r="B299" s="18">
        <v>2018</v>
      </c>
      <c r="C299" s="18">
        <v>2019</v>
      </c>
      <c r="D299" s="18">
        <v>2020</v>
      </c>
      <c r="E299" s="18">
        <v>2021</v>
      </c>
    </row>
    <row r="300" spans="1:5" ht="15.75" thickBot="1" x14ac:dyDescent="0.3">
      <c r="A300" s="418"/>
      <c r="B300" s="19" t="s">
        <v>6</v>
      </c>
      <c r="C300" s="19" t="s">
        <v>7</v>
      </c>
      <c r="D300" s="19" t="s">
        <v>7</v>
      </c>
      <c r="E300" s="19" t="s">
        <v>7</v>
      </c>
    </row>
    <row r="301" spans="1:5" ht="15.75" thickBot="1" x14ac:dyDescent="0.3">
      <c r="A301" s="1" t="s">
        <v>0</v>
      </c>
      <c r="B301" s="9">
        <v>5000</v>
      </c>
      <c r="C301" s="9">
        <v>5000</v>
      </c>
      <c r="D301" s="9">
        <v>5000</v>
      </c>
      <c r="E301" s="9">
        <v>5000</v>
      </c>
    </row>
    <row r="302" spans="1:5" ht="24.75" thickBot="1" x14ac:dyDescent="0.3">
      <c r="A302" s="1" t="s">
        <v>39</v>
      </c>
      <c r="B302" s="9">
        <v>900</v>
      </c>
      <c r="C302" s="9">
        <v>900</v>
      </c>
      <c r="D302" s="9">
        <v>900</v>
      </c>
      <c r="E302" s="9">
        <v>900</v>
      </c>
    </row>
    <row r="303" spans="1:5" ht="15.75" thickBot="1" x14ac:dyDescent="0.3">
      <c r="A303" s="1" t="s">
        <v>1</v>
      </c>
      <c r="B303" s="11">
        <v>1478</v>
      </c>
      <c r="C303" s="9">
        <v>1478</v>
      </c>
      <c r="D303" s="9">
        <v>1478</v>
      </c>
      <c r="E303" s="9">
        <v>1478</v>
      </c>
    </row>
    <row r="304" spans="1:5" ht="15.75" thickBot="1" x14ac:dyDescent="0.3">
      <c r="A304" s="1" t="s">
        <v>2</v>
      </c>
      <c r="B304" s="11"/>
      <c r="C304" s="9"/>
      <c r="D304" s="9"/>
      <c r="E304" s="9"/>
    </row>
    <row r="305" spans="1:5" ht="24.75" thickBot="1" x14ac:dyDescent="0.3">
      <c r="A305" s="1" t="s">
        <v>28</v>
      </c>
      <c r="B305" s="11"/>
      <c r="C305" s="9"/>
      <c r="D305" s="9"/>
      <c r="E305" s="9"/>
    </row>
    <row r="306" spans="1:5" ht="15.75" thickBot="1" x14ac:dyDescent="0.3">
      <c r="A306" s="1" t="s">
        <v>29</v>
      </c>
      <c r="B306" s="11"/>
      <c r="C306" s="9"/>
      <c r="D306" s="9"/>
      <c r="E306" s="9"/>
    </row>
    <row r="307" spans="1:5" ht="24.75" thickBot="1" x14ac:dyDescent="0.3">
      <c r="A307" s="1" t="s">
        <v>3</v>
      </c>
      <c r="B307" s="11"/>
      <c r="C307" s="9"/>
      <c r="D307" s="9"/>
      <c r="E307" s="9"/>
    </row>
    <row r="308" spans="1:5" ht="36.75" thickBot="1" x14ac:dyDescent="0.3">
      <c r="A308" s="259" t="s">
        <v>47</v>
      </c>
      <c r="B308" s="21">
        <f>B307+B305+B306+B304+B303+B302+B301</f>
        <v>7378</v>
      </c>
      <c r="C308" s="21">
        <f>C307+C305+C306+C304+C303+C302+C301</f>
        <v>7378</v>
      </c>
      <c r="D308" s="21">
        <f>D307+D305+D306+D304+D303+D302+D301</f>
        <v>7378</v>
      </c>
      <c r="E308" s="21">
        <f>E307+E305+E306+E304+E303+E302+E301</f>
        <v>7378</v>
      </c>
    </row>
    <row r="309" spans="1:5" ht="15.75" thickBot="1" x14ac:dyDescent="0.3">
      <c r="A309" s="149" t="s">
        <v>46</v>
      </c>
      <c r="B309" s="22">
        <f>IF(B308-B293=0,0,"Error")</f>
        <v>0</v>
      </c>
      <c r="C309" s="22">
        <f>IF(C308-C293=0,0,"Error")</f>
        <v>0</v>
      </c>
      <c r="D309" s="22">
        <f>IF(D308-D293=0,0,"Error")</f>
        <v>0</v>
      </c>
      <c r="E309" s="22">
        <f>IF(E308-E293=0,0,"Error")</f>
        <v>0</v>
      </c>
    </row>
    <row r="310" spans="1:5" ht="15.75" thickBot="1" x14ac:dyDescent="0.3">
      <c r="A310" s="1"/>
      <c r="B310" s="11"/>
      <c r="C310" s="9"/>
      <c r="D310" s="9"/>
      <c r="E310" s="9"/>
    </row>
    <row r="311" spans="1:5" ht="15.75" thickBot="1" x14ac:dyDescent="0.3">
      <c r="A311" s="1"/>
      <c r="B311" s="11"/>
      <c r="C311" s="9"/>
      <c r="D311" s="9"/>
      <c r="E311" s="9"/>
    </row>
    <row r="312" spans="1:5" ht="23.25" thickBot="1" x14ac:dyDescent="0.3">
      <c r="A312" s="298" t="s">
        <v>92</v>
      </c>
      <c r="B312" s="361" t="s">
        <v>392</v>
      </c>
      <c r="C312" s="362"/>
      <c r="D312" s="362"/>
      <c r="E312" s="568"/>
    </row>
    <row r="313" spans="1:5" ht="36.75" customHeight="1" thickBot="1" x14ac:dyDescent="0.3">
      <c r="A313" s="3" t="s">
        <v>10</v>
      </c>
      <c r="B313" s="437" t="s">
        <v>391</v>
      </c>
      <c r="C313" s="438"/>
      <c r="D313" s="438"/>
      <c r="E313" s="546"/>
    </row>
    <row r="314" spans="1:5" ht="15.75" thickBot="1" x14ac:dyDescent="0.3">
      <c r="A314" s="3" t="s">
        <v>15</v>
      </c>
      <c r="B314" s="367" t="s">
        <v>390</v>
      </c>
      <c r="C314" s="368"/>
      <c r="D314" s="368"/>
      <c r="E314" s="426"/>
    </row>
    <row r="315" spans="1:5" x14ac:dyDescent="0.25">
      <c r="A315" s="417"/>
      <c r="B315" s="18">
        <v>2018</v>
      </c>
      <c r="C315" s="18">
        <v>2019</v>
      </c>
      <c r="D315" s="18">
        <v>2020</v>
      </c>
      <c r="E315" s="18">
        <v>2021</v>
      </c>
    </row>
    <row r="316" spans="1:5" ht="15.75" thickBot="1" x14ac:dyDescent="0.3">
      <c r="A316" s="418"/>
      <c r="B316" s="19" t="s">
        <v>6</v>
      </c>
      <c r="C316" s="19" t="s">
        <v>7</v>
      </c>
      <c r="D316" s="19" t="s">
        <v>7</v>
      </c>
      <c r="E316" s="19" t="s">
        <v>7</v>
      </c>
    </row>
    <row r="317" spans="1:5" ht="15.75" thickBot="1" x14ac:dyDescent="0.3">
      <c r="A317" s="3" t="s">
        <v>9</v>
      </c>
      <c r="B317" s="5">
        <v>1</v>
      </c>
      <c r="C317" s="5">
        <v>1</v>
      </c>
      <c r="D317" s="5">
        <v>1</v>
      </c>
      <c r="E317" s="5">
        <v>1</v>
      </c>
    </row>
    <row r="318" spans="1:5" ht="15.75" thickBot="1" x14ac:dyDescent="0.3">
      <c r="A318" s="3" t="s">
        <v>16</v>
      </c>
      <c r="B318" s="5">
        <v>6280</v>
      </c>
      <c r="C318" s="5">
        <v>6280</v>
      </c>
      <c r="D318" s="5">
        <v>6280</v>
      </c>
      <c r="E318" s="5">
        <v>6280</v>
      </c>
    </row>
    <row r="319" spans="1:5" ht="15.75" thickBot="1" x14ac:dyDescent="0.3">
      <c r="A319" s="3" t="s">
        <v>26</v>
      </c>
      <c r="B319" s="5">
        <f>B318/B317</f>
        <v>6280</v>
      </c>
      <c r="C319" s="5">
        <f>C318/C317</f>
        <v>6280</v>
      </c>
      <c r="D319" s="5">
        <f>D318/D317</f>
        <v>6280</v>
      </c>
      <c r="E319" s="5">
        <f>E318/E317</f>
        <v>6280</v>
      </c>
    </row>
    <row r="320" spans="1:5" ht="15.75" thickBot="1" x14ac:dyDescent="0.3">
      <c r="A320" s="3" t="s">
        <v>17</v>
      </c>
      <c r="B320" s="143"/>
      <c r="C320" s="7">
        <f t="shared" ref="C320:E322" si="12">C317/B317-1</f>
        <v>0</v>
      </c>
      <c r="D320" s="7">
        <f t="shared" si="12"/>
        <v>0</v>
      </c>
      <c r="E320" s="7">
        <f t="shared" si="12"/>
        <v>0</v>
      </c>
    </row>
    <row r="321" spans="1:5" ht="15.75" thickBot="1" x14ac:dyDescent="0.3">
      <c r="A321" s="3" t="s">
        <v>18</v>
      </c>
      <c r="B321" s="143"/>
      <c r="C321" s="7">
        <f t="shared" si="12"/>
        <v>0</v>
      </c>
      <c r="D321" s="7">
        <f t="shared" si="12"/>
        <v>0</v>
      </c>
      <c r="E321" s="7">
        <f t="shared" si="12"/>
        <v>0</v>
      </c>
    </row>
    <row r="322" spans="1:5" ht="23.25" thickBot="1" x14ac:dyDescent="0.3">
      <c r="A322" s="3" t="s">
        <v>19</v>
      </c>
      <c r="B322" s="143"/>
      <c r="C322" s="7">
        <f t="shared" si="12"/>
        <v>0</v>
      </c>
      <c r="D322" s="7">
        <f t="shared" si="12"/>
        <v>0</v>
      </c>
      <c r="E322" s="7">
        <f t="shared" si="12"/>
        <v>0</v>
      </c>
    </row>
    <row r="323" spans="1:5" ht="15.75" thickBot="1" x14ac:dyDescent="0.3">
      <c r="A323" s="419" t="s">
        <v>93</v>
      </c>
      <c r="B323" s="335"/>
      <c r="C323" s="335"/>
      <c r="D323" s="335"/>
      <c r="E323" s="420"/>
    </row>
    <row r="324" spans="1:5" x14ac:dyDescent="0.25">
      <c r="A324" s="417"/>
      <c r="B324" s="18">
        <v>2018</v>
      </c>
      <c r="C324" s="18">
        <v>2019</v>
      </c>
      <c r="D324" s="18">
        <v>2020</v>
      </c>
      <c r="E324" s="18">
        <v>2021</v>
      </c>
    </row>
    <row r="325" spans="1:5" ht="15.75" thickBot="1" x14ac:dyDescent="0.3">
      <c r="A325" s="418"/>
      <c r="B325" s="19" t="s">
        <v>6</v>
      </c>
      <c r="C325" s="19" t="s">
        <v>7</v>
      </c>
      <c r="D325" s="19" t="s">
        <v>7</v>
      </c>
      <c r="E325" s="19" t="s">
        <v>7</v>
      </c>
    </row>
    <row r="326" spans="1:5" ht="15.75" thickBot="1" x14ac:dyDescent="0.3">
      <c r="A326" s="1" t="s">
        <v>0</v>
      </c>
      <c r="B326" s="9">
        <v>4000</v>
      </c>
      <c r="C326" s="9">
        <v>4000</v>
      </c>
      <c r="D326" s="9">
        <v>4000</v>
      </c>
      <c r="E326" s="9">
        <v>4000</v>
      </c>
    </row>
    <row r="327" spans="1:5" ht="24.75" thickBot="1" x14ac:dyDescent="0.3">
      <c r="A327" s="1" t="s">
        <v>39</v>
      </c>
      <c r="B327" s="9">
        <v>800</v>
      </c>
      <c r="C327" s="9">
        <v>800</v>
      </c>
      <c r="D327" s="9">
        <v>800</v>
      </c>
      <c r="E327" s="9">
        <v>800</v>
      </c>
    </row>
    <row r="328" spans="1:5" ht="15.75" thickBot="1" x14ac:dyDescent="0.3">
      <c r="A328" s="1" t="s">
        <v>1</v>
      </c>
      <c r="B328" s="11">
        <v>1480</v>
      </c>
      <c r="C328" s="9">
        <v>1480</v>
      </c>
      <c r="D328" s="9">
        <v>1480</v>
      </c>
      <c r="E328" s="9">
        <v>1480</v>
      </c>
    </row>
    <row r="329" spans="1:5" ht="15.75" thickBot="1" x14ac:dyDescent="0.3">
      <c r="A329" s="1" t="s">
        <v>2</v>
      </c>
      <c r="B329" s="11"/>
      <c r="C329" s="9"/>
      <c r="D329" s="9"/>
      <c r="E329" s="9"/>
    </row>
    <row r="330" spans="1:5" ht="24.75" thickBot="1" x14ac:dyDescent="0.3">
      <c r="A330" s="1" t="s">
        <v>28</v>
      </c>
      <c r="B330" s="11"/>
      <c r="C330" s="9"/>
      <c r="D330" s="9"/>
      <c r="E330" s="9"/>
    </row>
    <row r="331" spans="1:5" ht="15.75" thickBot="1" x14ac:dyDescent="0.3">
      <c r="A331" s="1" t="s">
        <v>29</v>
      </c>
      <c r="B331" s="11"/>
      <c r="C331" s="9"/>
      <c r="D331" s="9"/>
      <c r="E331" s="9"/>
    </row>
    <row r="332" spans="1:5" ht="24.75" thickBot="1" x14ac:dyDescent="0.3">
      <c r="A332" s="1" t="s">
        <v>3</v>
      </c>
      <c r="B332" s="11"/>
      <c r="C332" s="9"/>
      <c r="D332" s="9"/>
      <c r="E332" s="9"/>
    </row>
    <row r="333" spans="1:5" ht="36.75" thickBot="1" x14ac:dyDescent="0.3">
      <c r="A333" s="259" t="s">
        <v>47</v>
      </c>
      <c r="B333" s="21">
        <f>B332+B330+B331+B329+B328+B327+B326</f>
        <v>6280</v>
      </c>
      <c r="C333" s="21">
        <f>C332+C330+C331+C329+C328+C327+C326</f>
        <v>6280</v>
      </c>
      <c r="D333" s="21">
        <f>D332+D330+D331+D329+D328+D327+D326</f>
        <v>6280</v>
      </c>
      <c r="E333" s="21">
        <f>E332+E330+E331+E329+E328+E327+E326</f>
        <v>6280</v>
      </c>
    </row>
    <row r="334" spans="1:5" ht="15.75" thickBot="1" x14ac:dyDescent="0.3">
      <c r="A334" s="149" t="s">
        <v>46</v>
      </c>
      <c r="B334" s="22">
        <f>IF(B333-B318=0,0,"Error")</f>
        <v>0</v>
      </c>
      <c r="C334" s="22">
        <f>IF(C333-C318=0,0,"Error")</f>
        <v>0</v>
      </c>
      <c r="D334" s="22">
        <f>IF(D333-D318=0,0,"Error")</f>
        <v>0</v>
      </c>
      <c r="E334" s="22">
        <f>IF(E333-E318=0,0,"Error")</f>
        <v>0</v>
      </c>
    </row>
    <row r="335" spans="1:5" ht="15.75" thickBot="1" x14ac:dyDescent="0.3">
      <c r="A335" s="1"/>
      <c r="B335" s="11"/>
      <c r="C335" s="9"/>
      <c r="D335" s="9"/>
      <c r="E335" s="9"/>
    </row>
    <row r="336" spans="1:5" ht="15.75" thickBot="1" x14ac:dyDescent="0.3">
      <c r="A336" s="1"/>
      <c r="B336" s="11"/>
      <c r="C336" s="9"/>
      <c r="D336" s="9"/>
      <c r="E336" s="9"/>
    </row>
    <row r="337" spans="1:5" ht="23.25" thickBot="1" x14ac:dyDescent="0.3">
      <c r="A337" s="298" t="s">
        <v>394</v>
      </c>
      <c r="B337" s="361" t="s">
        <v>387</v>
      </c>
      <c r="C337" s="362"/>
      <c r="D337" s="362"/>
      <c r="E337" s="568"/>
    </row>
    <row r="338" spans="1:5" ht="23.25" customHeight="1" thickBot="1" x14ac:dyDescent="0.3">
      <c r="A338" s="3" t="s">
        <v>10</v>
      </c>
      <c r="B338" s="437" t="s">
        <v>386</v>
      </c>
      <c r="C338" s="438"/>
      <c r="D338" s="438"/>
      <c r="E338" s="546"/>
    </row>
    <row r="339" spans="1:5" ht="15.75" thickBot="1" x14ac:dyDescent="0.3">
      <c r="A339" s="3" t="s">
        <v>15</v>
      </c>
      <c r="B339" s="367" t="s">
        <v>393</v>
      </c>
      <c r="C339" s="368"/>
      <c r="D339" s="368"/>
      <c r="E339" s="426"/>
    </row>
    <row r="340" spans="1:5" x14ac:dyDescent="0.25">
      <c r="A340" s="417"/>
      <c r="B340" s="18">
        <v>2018</v>
      </c>
      <c r="C340" s="18">
        <v>2019</v>
      </c>
      <c r="D340" s="18">
        <v>2020</v>
      </c>
      <c r="E340" s="18">
        <v>2021</v>
      </c>
    </row>
    <row r="341" spans="1:5" ht="15.75" thickBot="1" x14ac:dyDescent="0.3">
      <c r="A341" s="418"/>
      <c r="B341" s="19" t="s">
        <v>6</v>
      </c>
      <c r="C341" s="19" t="s">
        <v>7</v>
      </c>
      <c r="D341" s="19" t="s">
        <v>7</v>
      </c>
      <c r="E341" s="19" t="s">
        <v>7</v>
      </c>
    </row>
    <row r="342" spans="1:5" ht="15.75" thickBot="1" x14ac:dyDescent="0.3">
      <c r="A342" s="3" t="s">
        <v>9</v>
      </c>
      <c r="B342" s="5">
        <v>150</v>
      </c>
      <c r="C342" s="5">
        <v>150</v>
      </c>
      <c r="D342" s="5">
        <v>150</v>
      </c>
      <c r="E342" s="5">
        <v>150</v>
      </c>
    </row>
    <row r="343" spans="1:5" ht="15.75" thickBot="1" x14ac:dyDescent="0.3">
      <c r="A343" s="3" t="s">
        <v>16</v>
      </c>
      <c r="B343" s="5">
        <v>9579</v>
      </c>
      <c r="C343" s="5">
        <v>9579</v>
      </c>
      <c r="D343" s="5">
        <v>9579</v>
      </c>
      <c r="E343" s="5">
        <v>9579</v>
      </c>
    </row>
    <row r="344" spans="1:5" ht="15.75" thickBot="1" x14ac:dyDescent="0.3">
      <c r="A344" s="3" t="s">
        <v>26</v>
      </c>
      <c r="B344" s="5">
        <f>B343/B342</f>
        <v>63.86</v>
      </c>
      <c r="C344" s="5">
        <f>C343/C342</f>
        <v>63.86</v>
      </c>
      <c r="D344" s="5">
        <f>D343/D342</f>
        <v>63.86</v>
      </c>
      <c r="E344" s="5">
        <f>E343/E342</f>
        <v>63.86</v>
      </c>
    </row>
    <row r="345" spans="1:5" ht="15.75" thickBot="1" x14ac:dyDescent="0.3">
      <c r="A345" s="3" t="s">
        <v>17</v>
      </c>
      <c r="B345" s="143"/>
      <c r="C345" s="7">
        <f t="shared" ref="C345:E347" si="13">C342/B342-1</f>
        <v>0</v>
      </c>
      <c r="D345" s="7">
        <f t="shared" si="13"/>
        <v>0</v>
      </c>
      <c r="E345" s="7">
        <f t="shared" si="13"/>
        <v>0</v>
      </c>
    </row>
    <row r="346" spans="1:5" ht="15.75" thickBot="1" x14ac:dyDescent="0.3">
      <c r="A346" s="3" t="s">
        <v>18</v>
      </c>
      <c r="B346" s="143"/>
      <c r="C346" s="7">
        <f t="shared" si="13"/>
        <v>0</v>
      </c>
      <c r="D346" s="7">
        <f t="shared" si="13"/>
        <v>0</v>
      </c>
      <c r="E346" s="7">
        <f t="shared" si="13"/>
        <v>0</v>
      </c>
    </row>
    <row r="347" spans="1:5" ht="23.25" thickBot="1" x14ac:dyDescent="0.3">
      <c r="A347" s="3" t="s">
        <v>19</v>
      </c>
      <c r="B347" s="143"/>
      <c r="C347" s="7">
        <f t="shared" si="13"/>
        <v>0</v>
      </c>
      <c r="D347" s="7">
        <f t="shared" si="13"/>
        <v>0</v>
      </c>
      <c r="E347" s="7">
        <f t="shared" si="13"/>
        <v>0</v>
      </c>
    </row>
    <row r="348" spans="1:5" ht="15.75" thickBot="1" x14ac:dyDescent="0.3">
      <c r="A348" s="419" t="s">
        <v>343</v>
      </c>
      <c r="B348" s="335"/>
      <c r="C348" s="335"/>
      <c r="D348" s="335"/>
      <c r="E348" s="420"/>
    </row>
    <row r="349" spans="1:5" x14ac:dyDescent="0.25">
      <c r="A349" s="417"/>
      <c r="B349" s="18">
        <v>2018</v>
      </c>
      <c r="C349" s="18">
        <v>2019</v>
      </c>
      <c r="D349" s="18">
        <v>2020</v>
      </c>
      <c r="E349" s="18">
        <v>2021</v>
      </c>
    </row>
    <row r="350" spans="1:5" ht="15.75" thickBot="1" x14ac:dyDescent="0.3">
      <c r="A350" s="418"/>
      <c r="B350" s="19" t="s">
        <v>6</v>
      </c>
      <c r="C350" s="19" t="s">
        <v>7</v>
      </c>
      <c r="D350" s="19" t="s">
        <v>7</v>
      </c>
      <c r="E350" s="19" t="s">
        <v>7</v>
      </c>
    </row>
    <row r="351" spans="1:5" ht="15.75" thickBot="1" x14ac:dyDescent="0.3">
      <c r="A351" s="1" t="s">
        <v>0</v>
      </c>
      <c r="B351" s="9">
        <v>7000</v>
      </c>
      <c r="C351" s="9">
        <v>7000</v>
      </c>
      <c r="D351" s="9">
        <v>7000</v>
      </c>
      <c r="E351" s="9">
        <v>7000</v>
      </c>
    </row>
    <row r="352" spans="1:5" ht="24.75" thickBot="1" x14ac:dyDescent="0.3">
      <c r="A352" s="1" t="s">
        <v>39</v>
      </c>
      <c r="B352" s="9">
        <v>1100</v>
      </c>
      <c r="C352" s="9">
        <v>1100</v>
      </c>
      <c r="D352" s="9">
        <v>1100</v>
      </c>
      <c r="E352" s="9">
        <v>1100</v>
      </c>
    </row>
    <row r="353" spans="1:5" ht="15.75" thickBot="1" x14ac:dyDescent="0.3">
      <c r="A353" s="1" t="s">
        <v>1</v>
      </c>
      <c r="B353" s="11">
        <v>1479</v>
      </c>
      <c r="C353" s="9">
        <v>1479</v>
      </c>
      <c r="D353" s="9">
        <v>1479</v>
      </c>
      <c r="E353" s="9">
        <v>1479</v>
      </c>
    </row>
    <row r="354" spans="1:5" ht="15.75" thickBot="1" x14ac:dyDescent="0.3">
      <c r="A354" s="1" t="s">
        <v>2</v>
      </c>
      <c r="B354" s="11"/>
      <c r="C354" s="9"/>
      <c r="D354" s="9"/>
      <c r="E354" s="9"/>
    </row>
    <row r="355" spans="1:5" ht="24.75" thickBot="1" x14ac:dyDescent="0.3">
      <c r="A355" s="1" t="s">
        <v>28</v>
      </c>
      <c r="B355" s="11"/>
      <c r="C355" s="9"/>
      <c r="D355" s="9"/>
      <c r="E355" s="9"/>
    </row>
    <row r="356" spans="1:5" ht="15.75" thickBot="1" x14ac:dyDescent="0.3">
      <c r="A356" s="1" t="s">
        <v>29</v>
      </c>
      <c r="B356" s="11"/>
      <c r="C356" s="9"/>
      <c r="D356" s="9"/>
      <c r="E356" s="9"/>
    </row>
    <row r="357" spans="1:5" ht="24.75" thickBot="1" x14ac:dyDescent="0.3">
      <c r="A357" s="1" t="s">
        <v>3</v>
      </c>
      <c r="B357" s="11"/>
      <c r="C357" s="9"/>
      <c r="D357" s="9"/>
      <c r="E357" s="9"/>
    </row>
    <row r="358" spans="1:5" ht="24.75" thickBot="1" x14ac:dyDescent="0.3">
      <c r="A358" s="1" t="s">
        <v>47</v>
      </c>
      <c r="B358" s="21">
        <f>B357+B355+B356+B354+B353+B352+B351</f>
        <v>9579</v>
      </c>
      <c r="C358" s="21">
        <f>C357+C355+C356+C354+C353+C352+C351</f>
        <v>9579</v>
      </c>
      <c r="D358" s="21">
        <f>D357+D355+D356+D354+D353+D352+D351</f>
        <v>9579</v>
      </c>
      <c r="E358" s="21">
        <f>E357+E355+E356+E354+E353+E352+E351</f>
        <v>9579</v>
      </c>
    </row>
    <row r="359" spans="1:5" ht="15.75" thickBot="1" x14ac:dyDescent="0.3">
      <c r="A359" s="149" t="s">
        <v>46</v>
      </c>
      <c r="B359" s="22">
        <f>IF(B358-B343=0,0,"Error")</f>
        <v>0</v>
      </c>
      <c r="C359" s="22">
        <f>IF(C358-C343=0,0,"Error")</f>
        <v>0</v>
      </c>
      <c r="D359" s="22">
        <f>IF(D358-D343=0,0,"Error")</f>
        <v>0</v>
      </c>
      <c r="E359" s="22">
        <f>IF(E358-E343=0,0,"Error")</f>
        <v>0</v>
      </c>
    </row>
    <row r="360" spans="1:5" ht="15.75" thickBot="1" x14ac:dyDescent="0.3">
      <c r="A360" s="1"/>
      <c r="B360" s="11"/>
      <c r="C360" s="9"/>
      <c r="D360" s="9"/>
      <c r="E360" s="9"/>
    </row>
    <row r="361" spans="1:5" ht="15.75" thickBot="1" x14ac:dyDescent="0.3">
      <c r="A361" s="297"/>
      <c r="B361" s="296"/>
      <c r="C361" s="296"/>
      <c r="D361" s="296"/>
      <c r="E361" s="22"/>
    </row>
    <row r="362" spans="1:5" ht="15.75" thickBot="1" x14ac:dyDescent="0.3">
      <c r="A362" s="534" t="s">
        <v>55</v>
      </c>
      <c r="B362" s="376"/>
      <c r="C362" s="376"/>
      <c r="D362" s="376"/>
      <c r="E362" s="535"/>
    </row>
    <row r="363" spans="1:5" ht="17.25" customHeight="1" thickBot="1" x14ac:dyDescent="0.3">
      <c r="A363" s="534" t="s">
        <v>211</v>
      </c>
      <c r="B363" s="376"/>
      <c r="C363" s="376"/>
      <c r="D363" s="376"/>
      <c r="E363" s="535"/>
    </row>
    <row r="364" spans="1:5" ht="15.75" thickBot="1" x14ac:dyDescent="0.3">
      <c r="A364" s="267" t="s">
        <v>33</v>
      </c>
      <c r="B364" s="358" t="s">
        <v>389</v>
      </c>
      <c r="C364" s="359"/>
      <c r="D364" s="359"/>
      <c r="E364" s="565"/>
    </row>
    <row r="365" spans="1:5" ht="12.75" customHeight="1" thickBot="1" x14ac:dyDescent="0.3">
      <c r="A365" s="262" t="s">
        <v>278</v>
      </c>
      <c r="B365" s="361" t="s">
        <v>392</v>
      </c>
      <c r="C365" s="362"/>
      <c r="D365" s="362"/>
      <c r="E365" s="568"/>
    </row>
    <row r="366" spans="1:5" ht="23.25" customHeight="1" thickBot="1" x14ac:dyDescent="0.3">
      <c r="A366" s="3" t="s">
        <v>10</v>
      </c>
      <c r="B366" s="437" t="s">
        <v>391</v>
      </c>
      <c r="C366" s="438"/>
      <c r="D366" s="438"/>
      <c r="E366" s="546"/>
    </row>
    <row r="367" spans="1:5" ht="15.75" thickBot="1" x14ac:dyDescent="0.3">
      <c r="A367" s="3" t="s">
        <v>15</v>
      </c>
      <c r="B367" s="367" t="s">
        <v>390</v>
      </c>
      <c r="C367" s="368"/>
      <c r="D367" s="368"/>
      <c r="E367" s="426"/>
    </row>
    <row r="368" spans="1:5" x14ac:dyDescent="0.25">
      <c r="A368" s="417"/>
      <c r="B368" s="18">
        <v>2018</v>
      </c>
      <c r="C368" s="18">
        <v>2019</v>
      </c>
      <c r="D368" s="18">
        <v>2020</v>
      </c>
      <c r="E368" s="18">
        <v>2021</v>
      </c>
    </row>
    <row r="369" spans="1:11" ht="15.75" thickBot="1" x14ac:dyDescent="0.3">
      <c r="A369" s="418"/>
      <c r="B369" s="19" t="s">
        <v>6</v>
      </c>
      <c r="C369" s="19" t="s">
        <v>7</v>
      </c>
      <c r="D369" s="19" t="s">
        <v>7</v>
      </c>
      <c r="E369" s="19" t="s">
        <v>7</v>
      </c>
    </row>
    <row r="370" spans="1:11" ht="15.75" thickBot="1" x14ac:dyDescent="0.3">
      <c r="A370" s="3" t="s">
        <v>9</v>
      </c>
      <c r="B370" s="5">
        <v>1</v>
      </c>
      <c r="C370" s="5">
        <v>1</v>
      </c>
      <c r="D370" s="5">
        <v>1</v>
      </c>
      <c r="E370" s="5">
        <v>1</v>
      </c>
      <c r="G370" s="10"/>
      <c r="H370" s="10"/>
      <c r="I370" s="10"/>
      <c r="J370" s="10"/>
      <c r="K370" s="10"/>
    </row>
    <row r="371" spans="1:11" ht="15.75" thickBot="1" x14ac:dyDescent="0.3">
      <c r="A371" s="3" t="s">
        <v>16</v>
      </c>
      <c r="B371" s="5">
        <v>42534</v>
      </c>
      <c r="C371" s="5">
        <v>10600</v>
      </c>
      <c r="D371" s="5">
        <v>0</v>
      </c>
      <c r="E371" s="5">
        <v>0</v>
      </c>
    </row>
    <row r="372" spans="1:11" ht="15.75" thickBot="1" x14ac:dyDescent="0.3">
      <c r="A372" s="3" t="s">
        <v>26</v>
      </c>
      <c r="B372" s="5">
        <f>B371/B370</f>
        <v>42534</v>
      </c>
      <c r="C372" s="5">
        <f>C371/C370</f>
        <v>10600</v>
      </c>
      <c r="D372" s="5">
        <f>D371/D370</f>
        <v>0</v>
      </c>
      <c r="E372" s="5">
        <f>E371/E370</f>
        <v>0</v>
      </c>
    </row>
    <row r="373" spans="1:11" ht="15.75" customHeight="1" thickBot="1" x14ac:dyDescent="0.3">
      <c r="A373" s="3" t="s">
        <v>17</v>
      </c>
      <c r="B373" s="143" t="s">
        <v>23</v>
      </c>
      <c r="C373" s="7">
        <f t="shared" ref="C373:E375" si="14">C370/B370-1</f>
        <v>0</v>
      </c>
      <c r="D373" s="7">
        <f t="shared" si="14"/>
        <v>0</v>
      </c>
      <c r="E373" s="7">
        <f t="shared" si="14"/>
        <v>0</v>
      </c>
    </row>
    <row r="374" spans="1:11" ht="12.75" customHeight="1" thickBot="1" x14ac:dyDescent="0.3">
      <c r="A374" s="3" t="s">
        <v>18</v>
      </c>
      <c r="B374" s="143" t="s">
        <v>23</v>
      </c>
      <c r="C374" s="7">
        <f t="shared" si="14"/>
        <v>-0.75078760520994969</v>
      </c>
      <c r="D374" s="7">
        <f t="shared" si="14"/>
        <v>-1</v>
      </c>
      <c r="E374" s="7" t="e">
        <f t="shared" si="14"/>
        <v>#DIV/0!</v>
      </c>
    </row>
    <row r="375" spans="1:11" ht="28.5" customHeight="1" thickBot="1" x14ac:dyDescent="0.3">
      <c r="A375" s="3" t="s">
        <v>19</v>
      </c>
      <c r="B375" s="143" t="s">
        <v>23</v>
      </c>
      <c r="C375" s="7">
        <f t="shared" si="14"/>
        <v>-0.75078760520994969</v>
      </c>
      <c r="D375" s="7">
        <f t="shared" si="14"/>
        <v>-1</v>
      </c>
      <c r="E375" s="7" t="e">
        <f t="shared" si="14"/>
        <v>#DIV/0!</v>
      </c>
    </row>
    <row r="376" spans="1:11" ht="15.75" customHeight="1" thickBot="1" x14ac:dyDescent="0.3">
      <c r="A376" s="419" t="s">
        <v>93</v>
      </c>
      <c r="B376" s="335"/>
      <c r="C376" s="335"/>
      <c r="D376" s="335"/>
      <c r="E376" s="420"/>
    </row>
    <row r="377" spans="1:11" x14ac:dyDescent="0.25">
      <c r="A377" s="417"/>
      <c r="B377" s="18">
        <v>2018</v>
      </c>
      <c r="C377" s="18">
        <v>2019</v>
      </c>
      <c r="D377" s="18">
        <v>2020</v>
      </c>
      <c r="E377" s="18">
        <v>2021</v>
      </c>
    </row>
    <row r="378" spans="1:11" ht="15.75" thickBot="1" x14ac:dyDescent="0.3">
      <c r="A378" s="418"/>
      <c r="B378" s="19" t="s">
        <v>6</v>
      </c>
      <c r="C378" s="19" t="s">
        <v>7</v>
      </c>
      <c r="D378" s="19" t="s">
        <v>7</v>
      </c>
      <c r="E378" s="19" t="s">
        <v>7</v>
      </c>
    </row>
    <row r="379" spans="1:11" ht="26.25" customHeight="1" thickBot="1" x14ac:dyDescent="0.3">
      <c r="A379" s="1" t="s">
        <v>373</v>
      </c>
      <c r="B379" s="9"/>
      <c r="C379" s="9"/>
      <c r="D379" s="9"/>
      <c r="E379" s="9"/>
    </row>
    <row r="380" spans="1:11" ht="24.75" thickBot="1" x14ac:dyDescent="0.3">
      <c r="A380" s="1" t="s">
        <v>384</v>
      </c>
      <c r="B380" s="9">
        <v>42534</v>
      </c>
      <c r="C380" s="9">
        <v>10600</v>
      </c>
      <c r="D380" s="9">
        <v>0</v>
      </c>
      <c r="E380" s="9">
        <v>0</v>
      </c>
    </row>
    <row r="381" spans="1:11" ht="17.25" customHeight="1" thickBot="1" x14ac:dyDescent="0.3">
      <c r="A381" s="164" t="s">
        <v>274</v>
      </c>
      <c r="B381" s="11">
        <f>B380+B379</f>
        <v>42534</v>
      </c>
      <c r="C381" s="11">
        <f>C380+C379</f>
        <v>10600</v>
      </c>
      <c r="D381" s="11">
        <f>D380+D379</f>
        <v>0</v>
      </c>
      <c r="E381" s="11">
        <f>E380+E379</f>
        <v>0</v>
      </c>
    </row>
    <row r="382" spans="1:11" ht="17.25" customHeight="1" thickBot="1" x14ac:dyDescent="0.3">
      <c r="A382" s="295"/>
      <c r="B382" s="294"/>
      <c r="C382" s="294"/>
      <c r="D382" s="294"/>
      <c r="E382" s="11"/>
    </row>
    <row r="383" spans="1:11" ht="15.75" thickBot="1" x14ac:dyDescent="0.3">
      <c r="A383" s="267" t="s">
        <v>33</v>
      </c>
      <c r="B383" s="358" t="s">
        <v>389</v>
      </c>
      <c r="C383" s="359"/>
      <c r="D383" s="359"/>
      <c r="E383" s="565"/>
    </row>
    <row r="384" spans="1:11" ht="23.25" customHeight="1" thickBot="1" x14ac:dyDescent="0.3">
      <c r="A384" s="262" t="s">
        <v>388</v>
      </c>
      <c r="B384" s="361" t="s">
        <v>387</v>
      </c>
      <c r="C384" s="362"/>
      <c r="D384" s="362"/>
      <c r="E384" s="568"/>
    </row>
    <row r="385" spans="1:11" ht="15" customHeight="1" thickBot="1" x14ac:dyDescent="0.3">
      <c r="A385" s="3" t="s">
        <v>10</v>
      </c>
      <c r="B385" s="437" t="s">
        <v>386</v>
      </c>
      <c r="C385" s="438"/>
      <c r="D385" s="438"/>
      <c r="E385" s="546"/>
    </row>
    <row r="386" spans="1:11" ht="15.75" thickBot="1" x14ac:dyDescent="0.3">
      <c r="A386" s="3" t="s">
        <v>15</v>
      </c>
      <c r="B386" s="367" t="s">
        <v>385</v>
      </c>
      <c r="C386" s="368"/>
      <c r="D386" s="368"/>
      <c r="E386" s="426"/>
    </row>
    <row r="387" spans="1:11" x14ac:dyDescent="0.25">
      <c r="A387" s="417"/>
      <c r="B387" s="18">
        <v>2018</v>
      </c>
      <c r="C387" s="18">
        <v>2019</v>
      </c>
      <c r="D387" s="18">
        <v>2020</v>
      </c>
      <c r="E387" s="18">
        <v>2021</v>
      </c>
    </row>
    <row r="388" spans="1:11" ht="15.75" thickBot="1" x14ac:dyDescent="0.3">
      <c r="A388" s="418"/>
      <c r="B388" s="19" t="s">
        <v>6</v>
      </c>
      <c r="C388" s="19" t="s">
        <v>7</v>
      </c>
      <c r="D388" s="19" t="s">
        <v>7</v>
      </c>
      <c r="E388" s="19" t="s">
        <v>7</v>
      </c>
    </row>
    <row r="389" spans="1:11" ht="15.75" thickBot="1" x14ac:dyDescent="0.3">
      <c r="A389" s="3" t="s">
        <v>9</v>
      </c>
      <c r="B389" s="5">
        <v>150</v>
      </c>
      <c r="C389" s="5">
        <v>150</v>
      </c>
      <c r="D389" s="5">
        <v>150</v>
      </c>
      <c r="E389" s="5">
        <v>150</v>
      </c>
      <c r="G389" s="10"/>
      <c r="H389" s="10"/>
      <c r="I389" s="10"/>
      <c r="J389" s="10"/>
      <c r="K389" s="10"/>
    </row>
    <row r="390" spans="1:11" ht="15.75" thickBot="1" x14ac:dyDescent="0.3">
      <c r="A390" s="3" t="s">
        <v>16</v>
      </c>
      <c r="B390" s="5">
        <v>42534</v>
      </c>
      <c r="C390" s="5">
        <v>20000</v>
      </c>
      <c r="D390" s="5">
        <v>0</v>
      </c>
      <c r="E390" s="5">
        <v>0</v>
      </c>
    </row>
    <row r="391" spans="1:11" ht="15.75" thickBot="1" x14ac:dyDescent="0.3">
      <c r="A391" s="3" t="s">
        <v>26</v>
      </c>
      <c r="B391" s="5">
        <f>B390/B389</f>
        <v>283.56</v>
      </c>
      <c r="C391" s="5">
        <f>C390/C389</f>
        <v>133.33333333333334</v>
      </c>
      <c r="D391" s="5">
        <f>D390/D389</f>
        <v>0</v>
      </c>
      <c r="E391" s="5">
        <f>E390/E389</f>
        <v>0</v>
      </c>
    </row>
    <row r="392" spans="1:11" ht="15.75" customHeight="1" thickBot="1" x14ac:dyDescent="0.3">
      <c r="A392" s="3" t="s">
        <v>17</v>
      </c>
      <c r="B392" s="143" t="s">
        <v>23</v>
      </c>
      <c r="C392" s="7">
        <f t="shared" ref="C392:E394" si="15">C389/B389-1</f>
        <v>0</v>
      </c>
      <c r="D392" s="7">
        <f t="shared" si="15"/>
        <v>0</v>
      </c>
      <c r="E392" s="7">
        <f t="shared" si="15"/>
        <v>0</v>
      </c>
    </row>
    <row r="393" spans="1:11" ht="12.75" customHeight="1" thickBot="1" x14ac:dyDescent="0.3">
      <c r="A393" s="3" t="s">
        <v>18</v>
      </c>
      <c r="B393" s="143" t="s">
        <v>23</v>
      </c>
      <c r="C393" s="7">
        <f t="shared" si="15"/>
        <v>-0.52978793435839566</v>
      </c>
      <c r="D393" s="7">
        <f t="shared" si="15"/>
        <v>-1</v>
      </c>
      <c r="E393" s="7" t="e">
        <f t="shared" si="15"/>
        <v>#DIV/0!</v>
      </c>
    </row>
    <row r="394" spans="1:11" ht="26.25" customHeight="1" thickBot="1" x14ac:dyDescent="0.3">
      <c r="A394" s="3" t="s">
        <v>19</v>
      </c>
      <c r="B394" s="143" t="s">
        <v>23</v>
      </c>
      <c r="C394" s="7">
        <f t="shared" si="15"/>
        <v>-0.52978793435839555</v>
      </c>
      <c r="D394" s="7">
        <f t="shared" si="15"/>
        <v>-1</v>
      </c>
      <c r="E394" s="7" t="e">
        <f t="shared" si="15"/>
        <v>#DIV/0!</v>
      </c>
    </row>
    <row r="395" spans="1:11" ht="15.75" customHeight="1" thickBot="1" x14ac:dyDescent="0.3">
      <c r="A395" s="419" t="s">
        <v>343</v>
      </c>
      <c r="B395" s="335"/>
      <c r="C395" s="335"/>
      <c r="D395" s="335"/>
      <c r="E395" s="420"/>
    </row>
    <row r="396" spans="1:11" x14ac:dyDescent="0.25">
      <c r="A396" s="417"/>
      <c r="B396" s="18">
        <v>2018</v>
      </c>
      <c r="C396" s="18">
        <v>2019</v>
      </c>
      <c r="D396" s="18">
        <v>2020</v>
      </c>
      <c r="E396" s="18">
        <v>2021</v>
      </c>
    </row>
    <row r="397" spans="1:11" ht="15.75" thickBot="1" x14ac:dyDescent="0.3">
      <c r="A397" s="418"/>
      <c r="B397" s="19" t="s">
        <v>6</v>
      </c>
      <c r="C397" s="19" t="s">
        <v>7</v>
      </c>
      <c r="D397" s="19" t="s">
        <v>7</v>
      </c>
      <c r="E397" s="19" t="s">
        <v>7</v>
      </c>
    </row>
    <row r="398" spans="1:11" ht="15.75" thickBot="1" x14ac:dyDescent="0.3">
      <c r="A398" s="1" t="s">
        <v>57</v>
      </c>
      <c r="B398" s="9"/>
      <c r="C398" s="292"/>
      <c r="D398" s="9"/>
      <c r="E398" s="9"/>
      <c r="F398" s="293"/>
      <c r="G398" s="293"/>
      <c r="H398" s="293"/>
    </row>
    <row r="399" spans="1:11" ht="24.75" thickBot="1" x14ac:dyDescent="0.3">
      <c r="A399" s="1" t="s">
        <v>384</v>
      </c>
      <c r="B399" s="9">
        <v>42534</v>
      </c>
      <c r="C399" s="292">
        <v>20000</v>
      </c>
      <c r="D399" s="9">
        <v>0</v>
      </c>
      <c r="E399" s="9">
        <v>0</v>
      </c>
    </row>
    <row r="400" spans="1:11" ht="15.75" thickBot="1" x14ac:dyDescent="0.3">
      <c r="A400" s="291" t="s">
        <v>270</v>
      </c>
      <c r="B400" s="11">
        <f>B399+B398</f>
        <v>42534</v>
      </c>
      <c r="C400" s="11">
        <f>C399+C398</f>
        <v>20000</v>
      </c>
      <c r="D400" s="11">
        <f>D399+D398</f>
        <v>0</v>
      </c>
      <c r="E400" s="11">
        <f>E399+E398</f>
        <v>0</v>
      </c>
    </row>
    <row r="401" spans="1:5" ht="15.75" thickBot="1" x14ac:dyDescent="0.3">
      <c r="A401" s="1"/>
      <c r="B401" s="9"/>
      <c r="C401" s="9"/>
      <c r="D401" s="9"/>
      <c r="E401" s="9"/>
    </row>
    <row r="402" spans="1:5" ht="15.75" thickBot="1" x14ac:dyDescent="0.3">
      <c r="A402" s="267" t="s">
        <v>33</v>
      </c>
      <c r="B402" s="358" t="s">
        <v>383</v>
      </c>
      <c r="C402" s="359"/>
      <c r="D402" s="359"/>
      <c r="E402" s="565"/>
    </row>
    <row r="403" spans="1:5" ht="15.75" thickBot="1" x14ac:dyDescent="0.3">
      <c r="A403" s="262" t="s">
        <v>224</v>
      </c>
      <c r="B403" s="361" t="s">
        <v>382</v>
      </c>
      <c r="C403" s="362"/>
      <c r="D403" s="362"/>
      <c r="E403" s="568"/>
    </row>
    <row r="404" spans="1:5" ht="15.75" customHeight="1" thickBot="1" x14ac:dyDescent="0.3">
      <c r="A404" s="3" t="s">
        <v>10</v>
      </c>
      <c r="B404" s="437" t="s">
        <v>381</v>
      </c>
      <c r="C404" s="438"/>
      <c r="D404" s="438"/>
      <c r="E404" s="546"/>
    </row>
    <row r="405" spans="1:5" ht="15.75" thickBot="1" x14ac:dyDescent="0.3">
      <c r="A405" s="3" t="s">
        <v>15</v>
      </c>
      <c r="B405" s="367" t="s">
        <v>380</v>
      </c>
      <c r="C405" s="368"/>
      <c r="D405" s="368"/>
      <c r="E405" s="426"/>
    </row>
    <row r="406" spans="1:5" x14ac:dyDescent="0.25">
      <c r="A406" s="417"/>
      <c r="B406" s="18">
        <v>2018</v>
      </c>
      <c r="C406" s="18">
        <v>2019</v>
      </c>
      <c r="D406" s="18">
        <v>2020</v>
      </c>
      <c r="E406" s="18">
        <v>2021</v>
      </c>
    </row>
    <row r="407" spans="1:5" x14ac:dyDescent="0.25">
      <c r="A407" s="536"/>
      <c r="B407" s="18" t="s">
        <v>6</v>
      </c>
      <c r="C407" s="18" t="s">
        <v>7</v>
      </c>
      <c r="D407" s="18" t="s">
        <v>7</v>
      </c>
      <c r="E407" s="18" t="s">
        <v>7</v>
      </c>
    </row>
    <row r="408" spans="1:5" ht="15.75" thickBot="1" x14ac:dyDescent="0.3">
      <c r="A408" s="290" t="s">
        <v>9</v>
      </c>
      <c r="B408" s="289">
        <v>2</v>
      </c>
      <c r="C408" s="289">
        <v>2</v>
      </c>
      <c r="D408" s="289">
        <v>2</v>
      </c>
      <c r="E408" s="289">
        <v>2</v>
      </c>
    </row>
    <row r="409" spans="1:5" ht="15.75" thickBot="1" x14ac:dyDescent="0.3">
      <c r="A409" s="3" t="s">
        <v>16</v>
      </c>
      <c r="B409" s="5">
        <v>0</v>
      </c>
      <c r="C409" s="5">
        <v>135920</v>
      </c>
      <c r="D409" s="5">
        <v>61740</v>
      </c>
      <c r="E409" s="5">
        <v>0</v>
      </c>
    </row>
    <row r="410" spans="1:5" ht="15.75" thickBot="1" x14ac:dyDescent="0.3">
      <c r="A410" s="3" t="s">
        <v>26</v>
      </c>
      <c r="B410" s="5">
        <f>B409/B408</f>
        <v>0</v>
      </c>
      <c r="C410" s="5">
        <f>C409/C408</f>
        <v>67960</v>
      </c>
      <c r="D410" s="5">
        <f>D409/D408</f>
        <v>30870</v>
      </c>
      <c r="E410" s="5">
        <f>E409/E408</f>
        <v>0</v>
      </c>
    </row>
    <row r="411" spans="1:5" ht="15.75" thickBot="1" x14ac:dyDescent="0.3">
      <c r="A411" s="3" t="s">
        <v>17</v>
      </c>
      <c r="B411" s="143" t="s">
        <v>23</v>
      </c>
      <c r="C411" s="7">
        <f t="shared" ref="C411:E413" si="16">C408/B408-1</f>
        <v>0</v>
      </c>
      <c r="D411" s="7">
        <f t="shared" si="16"/>
        <v>0</v>
      </c>
      <c r="E411" s="7">
        <f t="shared" si="16"/>
        <v>0</v>
      </c>
    </row>
    <row r="412" spans="1:5" ht="15.75" thickBot="1" x14ac:dyDescent="0.3">
      <c r="A412" s="3" t="s">
        <v>18</v>
      </c>
      <c r="B412" s="143" t="s">
        <v>23</v>
      </c>
      <c r="C412" s="7" t="e">
        <f t="shared" si="16"/>
        <v>#DIV/0!</v>
      </c>
      <c r="D412" s="7">
        <f t="shared" si="16"/>
        <v>-0.54576221306650974</v>
      </c>
      <c r="E412" s="7">
        <f t="shared" si="16"/>
        <v>-1</v>
      </c>
    </row>
    <row r="413" spans="1:5" ht="23.25" thickBot="1" x14ac:dyDescent="0.3">
      <c r="A413" s="3" t="s">
        <v>19</v>
      </c>
      <c r="B413" s="143" t="s">
        <v>23</v>
      </c>
      <c r="C413" s="7" t="e">
        <f t="shared" si="16"/>
        <v>#DIV/0!</v>
      </c>
      <c r="D413" s="7">
        <f t="shared" si="16"/>
        <v>-0.54576221306650974</v>
      </c>
      <c r="E413" s="7">
        <f t="shared" si="16"/>
        <v>-1</v>
      </c>
    </row>
    <row r="414" spans="1:5" ht="15.75" customHeight="1" x14ac:dyDescent="0.25">
      <c r="A414" s="566" t="s">
        <v>94</v>
      </c>
      <c r="B414" s="428"/>
      <c r="C414" s="428"/>
      <c r="D414" s="428"/>
      <c r="E414" s="567"/>
    </row>
    <row r="415" spans="1:5" x14ac:dyDescent="0.25">
      <c r="A415" s="286"/>
      <c r="B415" s="287">
        <v>2018</v>
      </c>
      <c r="C415" s="287">
        <v>2019</v>
      </c>
      <c r="D415" s="287">
        <v>2020</v>
      </c>
      <c r="E415" s="287">
        <v>2021</v>
      </c>
    </row>
    <row r="416" spans="1:5" ht="15.75" thickBot="1" x14ac:dyDescent="0.3">
      <c r="A416" s="286"/>
      <c r="B416" s="19" t="s">
        <v>6</v>
      </c>
      <c r="C416" s="19" t="s">
        <v>7</v>
      </c>
      <c r="D416" s="19" t="s">
        <v>7</v>
      </c>
      <c r="E416" s="19" t="s">
        <v>7</v>
      </c>
    </row>
    <row r="417" spans="1:6" ht="38.25" customHeight="1" thickBot="1" x14ac:dyDescent="0.3">
      <c r="A417" s="3" t="s">
        <v>373</v>
      </c>
      <c r="B417" s="9"/>
      <c r="C417" s="9"/>
      <c r="D417" s="9"/>
      <c r="E417" s="9"/>
      <c r="F417" s="288"/>
    </row>
    <row r="418" spans="1:6" ht="34.5" thickBot="1" x14ac:dyDescent="0.3">
      <c r="A418" s="3" t="s">
        <v>379</v>
      </c>
      <c r="B418" s="11">
        <v>0</v>
      </c>
      <c r="C418" s="9">
        <v>135920</v>
      </c>
      <c r="D418" s="9">
        <v>61740</v>
      </c>
      <c r="E418" s="9">
        <v>0</v>
      </c>
    </row>
    <row r="419" spans="1:6" ht="15.75" thickBot="1" x14ac:dyDescent="0.3">
      <c r="A419" s="285" t="s">
        <v>117</v>
      </c>
      <c r="B419" s="11">
        <f>B418+B417</f>
        <v>0</v>
      </c>
      <c r="C419" s="11">
        <f>C418+C417</f>
        <v>135920</v>
      </c>
      <c r="D419" s="11">
        <f>D418+D417</f>
        <v>61740</v>
      </c>
      <c r="E419" s="11">
        <f>E418+E417</f>
        <v>0</v>
      </c>
    </row>
    <row r="420" spans="1:6" ht="15.75" thickBot="1" x14ac:dyDescent="0.3">
      <c r="A420" s="285"/>
      <c r="B420" s="11"/>
      <c r="C420" s="11"/>
      <c r="D420" s="11"/>
      <c r="E420" s="11"/>
    </row>
    <row r="421" spans="1:6" ht="15.75" thickBot="1" x14ac:dyDescent="0.3">
      <c r="A421" s="285"/>
      <c r="B421" s="11"/>
      <c r="C421" s="11"/>
      <c r="D421" s="11"/>
      <c r="E421" s="11"/>
    </row>
    <row r="422" spans="1:6" ht="21.75" thickBot="1" x14ac:dyDescent="0.3">
      <c r="A422" s="267" t="s">
        <v>33</v>
      </c>
      <c r="B422" s="358" t="s">
        <v>378</v>
      </c>
      <c r="C422" s="359"/>
      <c r="D422" s="359"/>
      <c r="E422" s="565"/>
    </row>
    <row r="423" spans="1:6" ht="15.75" thickBot="1" x14ac:dyDescent="0.3">
      <c r="A423" s="262" t="s">
        <v>377</v>
      </c>
      <c r="B423" s="361" t="s">
        <v>376</v>
      </c>
      <c r="C423" s="362"/>
      <c r="D423" s="362"/>
      <c r="E423" s="568"/>
    </row>
    <row r="424" spans="1:6" ht="15.75" thickBot="1" x14ac:dyDescent="0.3">
      <c r="A424" s="3" t="s">
        <v>10</v>
      </c>
      <c r="B424" s="437" t="s">
        <v>375</v>
      </c>
      <c r="C424" s="438"/>
      <c r="D424" s="438"/>
      <c r="E424" s="546"/>
    </row>
    <row r="425" spans="1:6" ht="15.75" thickBot="1" x14ac:dyDescent="0.3">
      <c r="A425" s="3" t="s">
        <v>15</v>
      </c>
      <c r="B425" s="367" t="s">
        <v>374</v>
      </c>
      <c r="C425" s="368"/>
      <c r="D425" s="368"/>
      <c r="E425" s="426"/>
    </row>
    <row r="426" spans="1:6" x14ac:dyDescent="0.25">
      <c r="A426" s="417"/>
      <c r="B426" s="18">
        <v>2018</v>
      </c>
      <c r="C426" s="18">
        <v>2019</v>
      </c>
      <c r="D426" s="18">
        <v>2020</v>
      </c>
      <c r="E426" s="18">
        <v>2021</v>
      </c>
    </row>
    <row r="427" spans="1:6" ht="15.75" thickBot="1" x14ac:dyDescent="0.3">
      <c r="A427" s="418"/>
      <c r="B427" s="19" t="s">
        <v>6</v>
      </c>
      <c r="C427" s="19" t="s">
        <v>7</v>
      </c>
      <c r="D427" s="19" t="s">
        <v>7</v>
      </c>
      <c r="E427" s="19" t="s">
        <v>7</v>
      </c>
    </row>
    <row r="428" spans="1:6" ht="15.75" thickBot="1" x14ac:dyDescent="0.3">
      <c r="A428" s="3" t="s">
        <v>9</v>
      </c>
      <c r="B428" s="5">
        <v>5</v>
      </c>
      <c r="C428" s="5">
        <v>5</v>
      </c>
      <c r="D428" s="5">
        <v>5</v>
      </c>
      <c r="E428" s="5">
        <v>5</v>
      </c>
    </row>
    <row r="429" spans="1:6" ht="15.75" thickBot="1" x14ac:dyDescent="0.3">
      <c r="A429" s="3" t="s">
        <v>16</v>
      </c>
      <c r="B429" s="5">
        <v>126922</v>
      </c>
      <c r="C429" s="5"/>
      <c r="D429" s="5"/>
      <c r="E429" s="5">
        <v>0</v>
      </c>
    </row>
    <row r="430" spans="1:6" ht="15.75" thickBot="1" x14ac:dyDescent="0.3">
      <c r="A430" s="3" t="s">
        <v>26</v>
      </c>
      <c r="B430" s="5">
        <f>B429/B428</f>
        <v>25384.400000000001</v>
      </c>
      <c r="C430" s="5">
        <f>C429/C428</f>
        <v>0</v>
      </c>
      <c r="D430" s="5">
        <f>D429/D428</f>
        <v>0</v>
      </c>
      <c r="E430" s="5">
        <f>E429/E428</f>
        <v>0</v>
      </c>
    </row>
    <row r="431" spans="1:6" ht="15.75" thickBot="1" x14ac:dyDescent="0.3">
      <c r="A431" s="3" t="s">
        <v>17</v>
      </c>
      <c r="B431" s="143" t="s">
        <v>23</v>
      </c>
      <c r="C431" s="7">
        <f t="shared" ref="C431:E433" si="17">C428/B428-1</f>
        <v>0</v>
      </c>
      <c r="D431" s="7">
        <f t="shared" si="17"/>
        <v>0</v>
      </c>
      <c r="E431" s="7">
        <f t="shared" si="17"/>
        <v>0</v>
      </c>
    </row>
    <row r="432" spans="1:6" ht="15.75" thickBot="1" x14ac:dyDescent="0.3">
      <c r="A432" s="3" t="s">
        <v>18</v>
      </c>
      <c r="B432" s="143" t="s">
        <v>23</v>
      </c>
      <c r="C432" s="7">
        <f t="shared" si="17"/>
        <v>-1</v>
      </c>
      <c r="D432" s="7" t="e">
        <f t="shared" si="17"/>
        <v>#DIV/0!</v>
      </c>
      <c r="E432" s="7" t="e">
        <f t="shared" si="17"/>
        <v>#DIV/0!</v>
      </c>
    </row>
    <row r="433" spans="1:5" ht="23.25" thickBot="1" x14ac:dyDescent="0.3">
      <c r="A433" s="3" t="s">
        <v>19</v>
      </c>
      <c r="B433" s="143" t="s">
        <v>23</v>
      </c>
      <c r="C433" s="7">
        <f t="shared" si="17"/>
        <v>-1</v>
      </c>
      <c r="D433" s="7" t="e">
        <f t="shared" si="17"/>
        <v>#DIV/0!</v>
      </c>
      <c r="E433" s="7" t="e">
        <f t="shared" si="17"/>
        <v>#DIV/0!</v>
      </c>
    </row>
    <row r="434" spans="1:5" x14ac:dyDescent="0.25">
      <c r="A434" s="566" t="s">
        <v>94</v>
      </c>
      <c r="B434" s="428"/>
      <c r="C434" s="428"/>
      <c r="D434" s="428"/>
      <c r="E434" s="567"/>
    </row>
    <row r="435" spans="1:5" x14ac:dyDescent="0.25">
      <c r="A435" s="286"/>
      <c r="B435" s="287">
        <v>2018</v>
      </c>
      <c r="C435" s="287">
        <v>2019</v>
      </c>
      <c r="D435" s="287">
        <v>2020</v>
      </c>
      <c r="E435" s="287">
        <v>2021</v>
      </c>
    </row>
    <row r="436" spans="1:5" ht="15.75" thickBot="1" x14ac:dyDescent="0.3">
      <c r="A436" s="286"/>
      <c r="B436" s="19" t="s">
        <v>6</v>
      </c>
      <c r="C436" s="19" t="s">
        <v>7</v>
      </c>
      <c r="D436" s="19" t="s">
        <v>7</v>
      </c>
      <c r="E436" s="19" t="s">
        <v>7</v>
      </c>
    </row>
    <row r="437" spans="1:5" ht="15.75" thickBot="1" x14ac:dyDescent="0.3">
      <c r="A437" s="3" t="s">
        <v>373</v>
      </c>
      <c r="B437" s="9"/>
      <c r="C437" s="9"/>
      <c r="D437" s="9"/>
      <c r="E437" s="9"/>
    </row>
    <row r="438" spans="1:5" ht="15.75" thickBot="1" x14ac:dyDescent="0.3">
      <c r="A438" s="3" t="s">
        <v>372</v>
      </c>
      <c r="B438" s="11">
        <v>126922</v>
      </c>
      <c r="C438" s="9">
        <v>0</v>
      </c>
      <c r="D438" s="9">
        <v>0</v>
      </c>
      <c r="E438" s="9">
        <v>0</v>
      </c>
    </row>
    <row r="439" spans="1:5" ht="15.75" thickBot="1" x14ac:dyDescent="0.3">
      <c r="A439" s="285" t="s">
        <v>117</v>
      </c>
      <c r="B439" s="11">
        <f>B438+B437</f>
        <v>126922</v>
      </c>
      <c r="C439" s="11">
        <f>C438+C437</f>
        <v>0</v>
      </c>
      <c r="D439" s="11">
        <f>D438+D437</f>
        <v>0</v>
      </c>
      <c r="E439" s="11">
        <f>E438+E437</f>
        <v>0</v>
      </c>
    </row>
    <row r="440" spans="1:5" ht="15.75" thickBot="1" x14ac:dyDescent="0.3">
      <c r="A440" s="285"/>
      <c r="B440" s="11"/>
      <c r="C440" s="11"/>
      <c r="D440" s="11"/>
      <c r="E440" s="11"/>
    </row>
    <row r="441" spans="1:5" ht="61.5" thickBot="1" x14ac:dyDescent="0.3">
      <c r="A441" s="285" t="s">
        <v>371</v>
      </c>
      <c r="B441" s="11"/>
      <c r="C441" s="11"/>
      <c r="D441" s="11"/>
      <c r="E441" s="11"/>
    </row>
    <row r="442" spans="1:5" ht="15.75" thickBot="1" x14ac:dyDescent="0.3">
      <c r="A442" s="1"/>
      <c r="B442" s="9"/>
      <c r="C442" s="9"/>
      <c r="D442" s="9"/>
      <c r="E442" s="9"/>
    </row>
    <row r="443" spans="1:5" ht="15.75" customHeight="1" thickBot="1" x14ac:dyDescent="0.3">
      <c r="A443" s="534" t="s">
        <v>55</v>
      </c>
      <c r="B443" s="376"/>
      <c r="C443" s="376"/>
      <c r="D443" s="376"/>
      <c r="E443" s="535"/>
    </row>
    <row r="444" spans="1:5" ht="17.25" customHeight="1" thickBot="1" x14ac:dyDescent="0.3">
      <c r="A444" s="534" t="s">
        <v>59</v>
      </c>
      <c r="B444" s="376"/>
      <c r="C444" s="376"/>
      <c r="D444" s="376"/>
      <c r="E444" s="535"/>
    </row>
    <row r="445" spans="1:5" ht="15.75" thickBot="1" x14ac:dyDescent="0.3">
      <c r="A445" s="267" t="s">
        <v>33</v>
      </c>
      <c r="B445" s="358" t="s">
        <v>209</v>
      </c>
      <c r="C445" s="359"/>
      <c r="D445" s="359"/>
      <c r="E445" s="565"/>
    </row>
    <row r="446" spans="1:5" ht="12.75" customHeight="1" thickBot="1" x14ac:dyDescent="0.3">
      <c r="A446" s="262" t="s">
        <v>32</v>
      </c>
      <c r="B446" s="361" t="s">
        <v>208</v>
      </c>
      <c r="C446" s="362"/>
      <c r="D446" s="362"/>
      <c r="E446" s="568"/>
    </row>
    <row r="447" spans="1:5" ht="9" customHeight="1" thickBot="1" x14ac:dyDescent="0.3">
      <c r="A447" s="3" t="s">
        <v>10</v>
      </c>
      <c r="B447" s="364" t="s">
        <v>208</v>
      </c>
      <c r="C447" s="365"/>
      <c r="D447" s="365"/>
      <c r="E447" s="533"/>
    </row>
    <row r="448" spans="1:5" ht="15.75" thickBot="1" x14ac:dyDescent="0.3">
      <c r="A448" s="3" t="s">
        <v>15</v>
      </c>
      <c r="B448" s="367" t="s">
        <v>208</v>
      </c>
      <c r="C448" s="368"/>
      <c r="D448" s="368"/>
      <c r="E448" s="426"/>
    </row>
    <row r="449" spans="1:11" x14ac:dyDescent="0.25">
      <c r="A449" s="417"/>
      <c r="B449" s="18">
        <v>2018</v>
      </c>
      <c r="C449" s="18">
        <v>2019</v>
      </c>
      <c r="D449" s="18">
        <v>2020</v>
      </c>
      <c r="E449" s="18">
        <v>2021</v>
      </c>
    </row>
    <row r="450" spans="1:11" ht="15.75" thickBot="1" x14ac:dyDescent="0.3">
      <c r="A450" s="418"/>
      <c r="B450" s="19" t="s">
        <v>6</v>
      </c>
      <c r="C450" s="19" t="s">
        <v>7</v>
      </c>
      <c r="D450" s="19" t="s">
        <v>7</v>
      </c>
      <c r="E450" s="19" t="s">
        <v>7</v>
      </c>
    </row>
    <row r="451" spans="1:11" ht="15.75" thickBot="1" x14ac:dyDescent="0.3">
      <c r="A451" s="3" t="s">
        <v>9</v>
      </c>
      <c r="B451" s="5"/>
      <c r="C451" s="5"/>
      <c r="D451" s="5"/>
      <c r="E451" s="5"/>
      <c r="G451" s="10"/>
      <c r="H451" s="10"/>
      <c r="I451" s="10"/>
      <c r="J451" s="10"/>
      <c r="K451" s="10"/>
    </row>
    <row r="452" spans="1:11" ht="15.75" thickBot="1" x14ac:dyDescent="0.3">
      <c r="A452" s="3" t="s">
        <v>16</v>
      </c>
      <c r="B452" s="5"/>
      <c r="C452" s="5"/>
      <c r="D452" s="5"/>
      <c r="E452" s="5"/>
    </row>
    <row r="453" spans="1:11" ht="15" customHeight="1" thickBot="1" x14ac:dyDescent="0.3">
      <c r="A453" s="3" t="s">
        <v>26</v>
      </c>
      <c r="B453" s="5" t="e">
        <f>B452/B451</f>
        <v>#DIV/0!</v>
      </c>
      <c r="C453" s="5" t="e">
        <f>C452/C451</f>
        <v>#DIV/0!</v>
      </c>
      <c r="D453" s="5" t="e">
        <f>D452/D451</f>
        <v>#DIV/0!</v>
      </c>
      <c r="E453" s="5" t="e">
        <f>E452/E451</f>
        <v>#DIV/0!</v>
      </c>
    </row>
    <row r="454" spans="1:11" ht="15.75" customHeight="1" thickBot="1" x14ac:dyDescent="0.3">
      <c r="A454" s="3" t="s">
        <v>17</v>
      </c>
      <c r="B454" s="143" t="s">
        <v>23</v>
      </c>
      <c r="C454" s="7" t="e">
        <f t="shared" ref="C454:E456" si="18">C451/B451-1</f>
        <v>#DIV/0!</v>
      </c>
      <c r="D454" s="7" t="e">
        <f t="shared" si="18"/>
        <v>#DIV/0!</v>
      </c>
      <c r="E454" s="7" t="e">
        <f t="shared" si="18"/>
        <v>#DIV/0!</v>
      </c>
    </row>
    <row r="455" spans="1:11" ht="12.75" customHeight="1" thickBot="1" x14ac:dyDescent="0.3">
      <c r="A455" s="3" t="s">
        <v>18</v>
      </c>
      <c r="B455" s="143" t="s">
        <v>23</v>
      </c>
      <c r="C455" s="7" t="e">
        <f t="shared" si="18"/>
        <v>#DIV/0!</v>
      </c>
      <c r="D455" s="7" t="e">
        <f t="shared" si="18"/>
        <v>#DIV/0!</v>
      </c>
      <c r="E455" s="7" t="e">
        <f t="shared" si="18"/>
        <v>#DIV/0!</v>
      </c>
    </row>
    <row r="456" spans="1:11" ht="23.25" customHeight="1" thickBot="1" x14ac:dyDescent="0.3">
      <c r="A456" s="3" t="s">
        <v>19</v>
      </c>
      <c r="B456" s="143" t="s">
        <v>23</v>
      </c>
      <c r="C456" s="7" t="e">
        <f t="shared" si="18"/>
        <v>#DIV/0!</v>
      </c>
      <c r="D456" s="7" t="e">
        <f t="shared" si="18"/>
        <v>#DIV/0!</v>
      </c>
      <c r="E456" s="7" t="e">
        <f t="shared" si="18"/>
        <v>#DIV/0!</v>
      </c>
    </row>
    <row r="457" spans="1:11" ht="15.75" customHeight="1" thickBot="1" x14ac:dyDescent="0.3">
      <c r="A457" s="419" t="s">
        <v>45</v>
      </c>
      <c r="B457" s="335"/>
      <c r="C457" s="335"/>
      <c r="D457" s="335"/>
      <c r="E457" s="420"/>
    </row>
    <row r="458" spans="1:11" x14ac:dyDescent="0.25">
      <c r="A458" s="417"/>
      <c r="B458" s="284">
        <v>2018</v>
      </c>
      <c r="C458" s="284">
        <v>2019</v>
      </c>
      <c r="D458" s="284">
        <v>2020</v>
      </c>
      <c r="E458" s="284">
        <v>2021</v>
      </c>
    </row>
    <row r="459" spans="1:11" x14ac:dyDescent="0.25">
      <c r="A459" s="592"/>
      <c r="B459" s="283" t="s">
        <v>6</v>
      </c>
      <c r="C459" s="283" t="s">
        <v>7</v>
      </c>
      <c r="D459" s="283" t="s">
        <v>7</v>
      </c>
      <c r="E459" s="283" t="s">
        <v>7</v>
      </c>
    </row>
    <row r="460" spans="1:11" ht="15.75" thickBot="1" x14ac:dyDescent="0.3">
      <c r="A460" s="1" t="s">
        <v>57</v>
      </c>
      <c r="B460" s="9"/>
      <c r="C460" s="9"/>
      <c r="D460" s="9"/>
      <c r="E460" s="9"/>
    </row>
    <row r="461" spans="1:11" ht="15.75" thickBot="1" x14ac:dyDescent="0.3">
      <c r="A461" s="1" t="s">
        <v>58</v>
      </c>
      <c r="B461" s="11"/>
      <c r="C461" s="9"/>
      <c r="D461" s="9"/>
      <c r="E461" s="9"/>
    </row>
    <row r="462" spans="1:11" ht="17.25" customHeight="1" thickBot="1" x14ac:dyDescent="0.3">
      <c r="A462" s="164" t="s">
        <v>44</v>
      </c>
      <c r="B462" s="11">
        <f>B461+B460</f>
        <v>0</v>
      </c>
      <c r="C462" s="11">
        <f>C461+C460</f>
        <v>0</v>
      </c>
      <c r="D462" s="11">
        <f>D461+D460</f>
        <v>0</v>
      </c>
      <c r="E462" s="11">
        <f>E461+E460</f>
        <v>0</v>
      </c>
    </row>
    <row r="463" spans="1:11" ht="15.75" thickBot="1" x14ac:dyDescent="0.3">
      <c r="A463" s="267" t="s">
        <v>33</v>
      </c>
      <c r="B463" s="358" t="s">
        <v>209</v>
      </c>
      <c r="C463" s="359"/>
      <c r="D463" s="359"/>
      <c r="E463" s="565"/>
    </row>
    <row r="464" spans="1:11" ht="23.25" customHeight="1" thickBot="1" x14ac:dyDescent="0.3">
      <c r="A464" s="262" t="s">
        <v>370</v>
      </c>
      <c r="B464" s="361" t="s">
        <v>208</v>
      </c>
      <c r="C464" s="362"/>
      <c r="D464" s="362"/>
      <c r="E464" s="568"/>
    </row>
    <row r="465" spans="1:11" ht="21" customHeight="1" thickBot="1" x14ac:dyDescent="0.3">
      <c r="A465" s="3" t="s">
        <v>10</v>
      </c>
      <c r="B465" s="364" t="s">
        <v>208</v>
      </c>
      <c r="C465" s="365"/>
      <c r="D465" s="365"/>
      <c r="E465" s="533"/>
    </row>
    <row r="466" spans="1:11" ht="15.75" thickBot="1" x14ac:dyDescent="0.3">
      <c r="A466" s="3" t="s">
        <v>15</v>
      </c>
      <c r="B466" s="367" t="s">
        <v>208</v>
      </c>
      <c r="C466" s="368"/>
      <c r="D466" s="368"/>
      <c r="E466" s="426"/>
    </row>
    <row r="467" spans="1:11" x14ac:dyDescent="0.25">
      <c r="A467" s="417"/>
      <c r="B467" s="18">
        <v>2018</v>
      </c>
      <c r="C467" s="18">
        <v>2019</v>
      </c>
      <c r="D467" s="18">
        <v>2020</v>
      </c>
      <c r="E467" s="18">
        <v>2021</v>
      </c>
    </row>
    <row r="468" spans="1:11" ht="15.75" thickBot="1" x14ac:dyDescent="0.3">
      <c r="A468" s="418"/>
      <c r="B468" s="19" t="s">
        <v>6</v>
      </c>
      <c r="C468" s="19" t="s">
        <v>7</v>
      </c>
      <c r="D468" s="19" t="s">
        <v>7</v>
      </c>
      <c r="E468" s="19" t="s">
        <v>7</v>
      </c>
    </row>
    <row r="469" spans="1:11" ht="15.75" thickBot="1" x14ac:dyDescent="0.3">
      <c r="A469" s="3" t="s">
        <v>9</v>
      </c>
      <c r="B469" s="5"/>
      <c r="C469" s="5"/>
      <c r="D469" s="5"/>
      <c r="E469" s="5"/>
      <c r="G469" s="10"/>
      <c r="H469" s="10"/>
      <c r="I469" s="10"/>
      <c r="J469" s="10"/>
      <c r="K469" s="10"/>
    </row>
    <row r="470" spans="1:11" ht="15.75" thickBot="1" x14ac:dyDescent="0.3">
      <c r="A470" s="3" t="s">
        <v>16</v>
      </c>
      <c r="B470" s="5"/>
      <c r="C470" s="5"/>
      <c r="D470" s="5"/>
      <c r="E470" s="5"/>
    </row>
    <row r="471" spans="1:11" ht="15.75" thickBot="1" x14ac:dyDescent="0.3">
      <c r="A471" s="3" t="s">
        <v>26</v>
      </c>
      <c r="B471" s="5" t="e">
        <f>B470/B469</f>
        <v>#DIV/0!</v>
      </c>
      <c r="C471" s="5" t="e">
        <f>C470/C469</f>
        <v>#DIV/0!</v>
      </c>
      <c r="D471" s="5" t="e">
        <f>D470/D469</f>
        <v>#DIV/0!</v>
      </c>
      <c r="E471" s="5" t="e">
        <f>E470/E469</f>
        <v>#DIV/0!</v>
      </c>
    </row>
    <row r="472" spans="1:11" ht="15.75" customHeight="1" thickBot="1" x14ac:dyDescent="0.3">
      <c r="A472" s="3" t="s">
        <v>17</v>
      </c>
      <c r="B472" s="143" t="s">
        <v>23</v>
      </c>
      <c r="C472" s="7" t="e">
        <f t="shared" ref="C472:E474" si="19">C469/B469-1</f>
        <v>#DIV/0!</v>
      </c>
      <c r="D472" s="7" t="e">
        <f t="shared" si="19"/>
        <v>#DIV/0!</v>
      </c>
      <c r="E472" s="7" t="e">
        <f t="shared" si="19"/>
        <v>#DIV/0!</v>
      </c>
    </row>
    <row r="473" spans="1:11" ht="16.5" customHeight="1" thickBot="1" x14ac:dyDescent="0.3">
      <c r="A473" s="3" t="s">
        <v>18</v>
      </c>
      <c r="B473" s="143" t="s">
        <v>23</v>
      </c>
      <c r="C473" s="7" t="e">
        <f t="shared" si="19"/>
        <v>#DIV/0!</v>
      </c>
      <c r="D473" s="7" t="e">
        <f t="shared" si="19"/>
        <v>#DIV/0!</v>
      </c>
      <c r="E473" s="7" t="e">
        <f t="shared" si="19"/>
        <v>#DIV/0!</v>
      </c>
    </row>
    <row r="474" spans="1:11" ht="25.5" customHeight="1" thickBot="1" x14ac:dyDescent="0.3">
      <c r="A474" s="3" t="s">
        <v>19</v>
      </c>
      <c r="B474" s="143" t="s">
        <v>23</v>
      </c>
      <c r="C474" s="7" t="e">
        <f t="shared" si="19"/>
        <v>#DIV/0!</v>
      </c>
      <c r="D474" s="7" t="e">
        <f t="shared" si="19"/>
        <v>#DIV/0!</v>
      </c>
      <c r="E474" s="7" t="e">
        <f t="shared" si="19"/>
        <v>#DIV/0!</v>
      </c>
    </row>
    <row r="475" spans="1:11" ht="15.75" customHeight="1" thickBot="1" x14ac:dyDescent="0.3">
      <c r="A475" s="419" t="s">
        <v>369</v>
      </c>
      <c r="B475" s="335"/>
      <c r="C475" s="335"/>
      <c r="D475" s="335"/>
      <c r="E475" s="420"/>
    </row>
    <row r="476" spans="1:11" x14ac:dyDescent="0.25">
      <c r="A476" s="417"/>
      <c r="B476" s="18">
        <v>2018</v>
      </c>
      <c r="C476" s="18">
        <v>2019</v>
      </c>
      <c r="D476" s="18">
        <v>2020</v>
      </c>
      <c r="E476" s="18">
        <v>2021</v>
      </c>
    </row>
    <row r="477" spans="1:11" ht="15.75" thickBot="1" x14ac:dyDescent="0.3">
      <c r="A477" s="418"/>
      <c r="B477" s="19" t="s">
        <v>6</v>
      </c>
      <c r="C477" s="19" t="s">
        <v>7</v>
      </c>
      <c r="D477" s="19" t="s">
        <v>7</v>
      </c>
      <c r="E477" s="19" t="s">
        <v>7</v>
      </c>
    </row>
    <row r="478" spans="1:11" ht="15.75" thickBot="1" x14ac:dyDescent="0.3">
      <c r="A478" s="1" t="s">
        <v>57</v>
      </c>
      <c r="B478" s="9"/>
      <c r="C478" s="9"/>
      <c r="D478" s="9"/>
      <c r="E478" s="9"/>
    </row>
    <row r="479" spans="1:11" ht="16.5" customHeight="1" thickBot="1" x14ac:dyDescent="0.3">
      <c r="A479" s="1" t="s">
        <v>58</v>
      </c>
      <c r="B479" s="11"/>
      <c r="C479" s="9"/>
      <c r="D479" s="9"/>
      <c r="E479" s="9"/>
    </row>
    <row r="480" spans="1:11" ht="22.5" customHeight="1" thickBot="1" x14ac:dyDescent="0.3">
      <c r="A480" s="164" t="s">
        <v>368</v>
      </c>
      <c r="B480" s="11">
        <f>B479+B478</f>
        <v>0</v>
      </c>
      <c r="C480" s="11">
        <f>C479+C478</f>
        <v>0</v>
      </c>
      <c r="D480" s="11">
        <f>D479+D478</f>
        <v>0</v>
      </c>
      <c r="E480" s="11">
        <f>E479+E478</f>
        <v>0</v>
      </c>
    </row>
    <row r="481" spans="1:5" ht="15.75" thickBot="1" x14ac:dyDescent="0.3">
      <c r="A481" s="159"/>
      <c r="B481" s="23"/>
      <c r="C481" s="23"/>
      <c r="D481" s="23"/>
      <c r="E481" s="23"/>
    </row>
    <row r="482" spans="1:5" ht="36.75" thickBot="1" x14ac:dyDescent="0.3">
      <c r="A482" s="282" t="s">
        <v>63</v>
      </c>
      <c r="B482" s="281">
        <f>B470+B452+B390+B371+B269+B244+B216+B198+B178+B157+B57+B34+B81+B105+B130+B293+B318+B343+B409+B429</f>
        <v>429330</v>
      </c>
      <c r="C482" s="281">
        <f>C470+C452+C390+C371+C269+C244+C216+C198+C178+C157+C57+C34+C81+C105+C130+C293+C318+C343+C409</f>
        <v>379400</v>
      </c>
      <c r="D482" s="281">
        <f>D470+D452+D390+D371+D269+D244+D216+D198+D178+D157+D57+D34+D81+D105+D130+D293+D318+D343+D409</f>
        <v>274180</v>
      </c>
      <c r="E482" s="281">
        <f>E470+E452+E390+E371+E269+E244+E216+E198+E178+E157+E57+E34+E81+E105+E130+E293+E318+E343+E409</f>
        <v>212440</v>
      </c>
    </row>
    <row r="483" spans="1:5" ht="36.75" thickBot="1" x14ac:dyDescent="0.3">
      <c r="A483" s="157" t="s">
        <v>64</v>
      </c>
      <c r="B483" s="15">
        <f>B485+B487+B489+B491+B493+B495+B497+B499+B501</f>
        <v>429330</v>
      </c>
      <c r="C483" s="15">
        <f>C485+C487+C489+C491+C493+C495+C497+C499+C501</f>
        <v>379400</v>
      </c>
      <c r="D483" s="15">
        <f>D485+D487+D489+D491+D493+D495+D497+D499+D501</f>
        <v>274180</v>
      </c>
      <c r="E483" s="15">
        <f>E485+E487+E489+E491+E493+E495+E497+E499+E501</f>
        <v>212440</v>
      </c>
    </row>
    <row r="484" spans="1:5" ht="36.75" thickBot="1" x14ac:dyDescent="0.3">
      <c r="A484" s="155" t="s">
        <v>27</v>
      </c>
      <c r="B484" s="12"/>
      <c r="C484" s="13">
        <f>C483/B483-1</f>
        <v>-0.11629748678172969</v>
      </c>
      <c r="D484" s="13">
        <f>D483/C483-1</f>
        <v>-0.27733263046916179</v>
      </c>
      <c r="E484" s="13">
        <f>E483/D483-1</f>
        <v>-0.22518053833248231</v>
      </c>
    </row>
    <row r="485" spans="1:5" ht="15.75" thickBot="1" x14ac:dyDescent="0.3">
      <c r="A485" s="1" t="s">
        <v>0</v>
      </c>
      <c r="B485" s="9">
        <f>B277+B254+B65+B42+B89+B113+B138+B301+B326+B351</f>
        <v>70000</v>
      </c>
      <c r="C485" s="9">
        <f>C277+C254+C65+C42+C89+C113+C138+C301+C326+C351</f>
        <v>70000</v>
      </c>
      <c r="D485" s="9">
        <f>D277+D254+D65+D42+D89+D113+D138+D301+D326+D351</f>
        <v>70000</v>
      </c>
      <c r="E485" s="9">
        <f>E277+E254+E65+E42+E89+E113+E138+E301+E326+E351</f>
        <v>70000</v>
      </c>
    </row>
    <row r="486" spans="1:5" ht="15.75" thickBot="1" x14ac:dyDescent="0.3">
      <c r="A486" s="152" t="s">
        <v>206</v>
      </c>
      <c r="B486" s="11"/>
      <c r="C486" s="242">
        <f>C485/B485-1</f>
        <v>0</v>
      </c>
      <c r="D486" s="242">
        <f>D485/C485-1</f>
        <v>0</v>
      </c>
      <c r="E486" s="242">
        <f>E485/D485-1</f>
        <v>0</v>
      </c>
    </row>
    <row r="487" spans="1:5" ht="24.75" thickBot="1" x14ac:dyDescent="0.3">
      <c r="A487" s="1" t="s">
        <v>39</v>
      </c>
      <c r="B487" s="9">
        <f>B278+B255+B66+B43+B90+B114+B302+B327+B352+B139</f>
        <v>10900</v>
      </c>
      <c r="C487" s="9">
        <f>C278+C255+C66+C43+C90+C114+C139+C302+C327+C352</f>
        <v>10900</v>
      </c>
      <c r="D487" s="9">
        <f>D278+D255+D66+D43+D90+D114+D139+D302+D327+D352</f>
        <v>10900</v>
      </c>
      <c r="E487" s="9">
        <f>E278+E255+E66+E43+E90+E114+E139+E302+E327+E352</f>
        <v>10900</v>
      </c>
    </row>
    <row r="488" spans="1:5" ht="24.75" thickBot="1" x14ac:dyDescent="0.3">
      <c r="A488" s="152" t="s">
        <v>205</v>
      </c>
      <c r="B488" s="11"/>
      <c r="C488" s="242">
        <f>C487/B487-1</f>
        <v>0</v>
      </c>
      <c r="D488" s="242">
        <f>D487/C487-1</f>
        <v>0</v>
      </c>
      <c r="E488" s="242">
        <f>E487/D487-1</f>
        <v>0</v>
      </c>
    </row>
    <row r="489" spans="1:5" ht="15.75" thickBot="1" x14ac:dyDescent="0.3">
      <c r="A489" s="1" t="s">
        <v>1</v>
      </c>
      <c r="B489" s="9">
        <f>B279+B256+B67+B44+B91+B115+B303+B328+B353+B140</f>
        <v>37430</v>
      </c>
      <c r="C489" s="9">
        <f>C279+C256+C67+C44+C91+C115+C303+C328+C353+C140</f>
        <v>37500</v>
      </c>
      <c r="D489" s="9">
        <f>D279+D256+D67+D44+D91+D115+D303+D328+D353+D140</f>
        <v>37500</v>
      </c>
      <c r="E489" s="9">
        <f>E279+E256+E67+E44+E91+E115+E303+E328+E353+E140</f>
        <v>37500</v>
      </c>
    </row>
    <row r="490" spans="1:5" ht="24.75" thickBot="1" x14ac:dyDescent="0.3">
      <c r="A490" s="152" t="s">
        <v>204</v>
      </c>
      <c r="B490" s="11"/>
      <c r="C490" s="242">
        <f>C489/B489-1</f>
        <v>1.8701576275714782E-3</v>
      </c>
      <c r="D490" s="242">
        <f>D489/C489-1</f>
        <v>0</v>
      </c>
      <c r="E490" s="242">
        <f>E489/D489-1</f>
        <v>0</v>
      </c>
    </row>
    <row r="491" spans="1:5" ht="15.75" thickBot="1" x14ac:dyDescent="0.3">
      <c r="A491" s="1" t="s">
        <v>2</v>
      </c>
      <c r="B491" s="9">
        <f>B280+B257+B68+B45</f>
        <v>0</v>
      </c>
      <c r="C491" s="9">
        <f>C280+C257+C68+C45</f>
        <v>0</v>
      </c>
      <c r="D491" s="9">
        <f>D280+D257+D68+D45</f>
        <v>0</v>
      </c>
      <c r="E491" s="9">
        <f>E280+E257+E68+E45</f>
        <v>0</v>
      </c>
    </row>
    <row r="492" spans="1:5" ht="24.75" thickBot="1" x14ac:dyDescent="0.3">
      <c r="A492" s="152" t="s">
        <v>203</v>
      </c>
      <c r="B492" s="11"/>
      <c r="C492" s="242" t="e">
        <f>C491/B491-1</f>
        <v>#DIV/0!</v>
      </c>
      <c r="D492" s="242" t="e">
        <f>D491/C491-1</f>
        <v>#DIV/0!</v>
      </c>
      <c r="E492" s="242" t="e">
        <f>E491/D491-1</f>
        <v>#DIV/0!</v>
      </c>
    </row>
    <row r="493" spans="1:5" ht="24.75" thickBot="1" x14ac:dyDescent="0.3">
      <c r="A493" s="1" t="s">
        <v>28</v>
      </c>
      <c r="B493" s="9">
        <f>B281+B258+B69+B46</f>
        <v>0</v>
      </c>
      <c r="C493" s="9">
        <f>C281+C258+C69+C46</f>
        <v>0</v>
      </c>
      <c r="D493" s="9">
        <f>D281+D258+D69+D46</f>
        <v>0</v>
      </c>
      <c r="E493" s="9">
        <f>E281+E258+E69+E46</f>
        <v>0</v>
      </c>
    </row>
    <row r="494" spans="1:5" ht="24.75" thickBot="1" x14ac:dyDescent="0.3">
      <c r="A494" s="152" t="s">
        <v>202</v>
      </c>
      <c r="B494" s="11"/>
      <c r="C494" s="242" t="e">
        <f>C493/B493-1</f>
        <v>#DIV/0!</v>
      </c>
      <c r="D494" s="242" t="e">
        <f>D493/C493-1</f>
        <v>#DIV/0!</v>
      </c>
      <c r="E494" s="242" t="e">
        <f>E493/D493-1</f>
        <v>#DIV/0!</v>
      </c>
    </row>
    <row r="495" spans="1:5" ht="15.75" thickBot="1" x14ac:dyDescent="0.3">
      <c r="A495" s="1" t="s">
        <v>29</v>
      </c>
      <c r="B495" s="9">
        <f>B282+B259+B70+B47</f>
        <v>0</v>
      </c>
      <c r="C495" s="9">
        <f>C282+C259+C70+C47</f>
        <v>0</v>
      </c>
      <c r="D495" s="9">
        <f>D282+D259+D70+D47</f>
        <v>0</v>
      </c>
      <c r="E495" s="9">
        <f>E282+E259+E70+E47</f>
        <v>0</v>
      </c>
    </row>
    <row r="496" spans="1:5" ht="24.75" thickBot="1" x14ac:dyDescent="0.3">
      <c r="A496" s="152" t="s">
        <v>201</v>
      </c>
      <c r="B496" s="11"/>
      <c r="C496" s="242" t="e">
        <f>C495/B495-1</f>
        <v>#DIV/0!</v>
      </c>
      <c r="D496" s="242" t="e">
        <f>D495/C495-1</f>
        <v>#DIV/0!</v>
      </c>
      <c r="E496" s="242" t="e">
        <f>E495/D495-1</f>
        <v>#DIV/0!</v>
      </c>
    </row>
    <row r="497" spans="1:5" ht="24.75" thickBot="1" x14ac:dyDescent="0.3">
      <c r="A497" s="1" t="s">
        <v>3</v>
      </c>
      <c r="B497" s="9">
        <f>B283+B260+B71+B48</f>
        <v>0</v>
      </c>
      <c r="C497" s="9">
        <f>C283+C260+C71+C48</f>
        <v>0</v>
      </c>
      <c r="D497" s="9">
        <f>D283+D260+D71+D48</f>
        <v>0</v>
      </c>
      <c r="E497" s="9">
        <f>E283+E260+E71+E48</f>
        <v>0</v>
      </c>
    </row>
    <row r="498" spans="1:5" ht="24.75" thickBot="1" x14ac:dyDescent="0.3">
      <c r="A498" s="152" t="s">
        <v>200</v>
      </c>
      <c r="B498" s="11"/>
      <c r="C498" s="242" t="e">
        <f>C497/B497-1</f>
        <v>#DIV/0!</v>
      </c>
      <c r="D498" s="242" t="e">
        <f>D497/C497-1</f>
        <v>#DIV/0!</v>
      </c>
      <c r="E498" s="242" t="e">
        <f>E497/D497-1</f>
        <v>#DIV/0!</v>
      </c>
    </row>
    <row r="499" spans="1:5" ht="15.75" thickBot="1" x14ac:dyDescent="0.3">
      <c r="A499" s="1" t="s">
        <v>20</v>
      </c>
      <c r="B499" s="9">
        <f>B165+B186+B206+B224+B379+B398+B460+B478+B417</f>
        <v>0</v>
      </c>
      <c r="C499" s="9">
        <f>C165+C186+C206+C224+C379+C398+C460+C478+C417</f>
        <v>0</v>
      </c>
      <c r="D499" s="9">
        <f>D165+D186+D206+D224+D379+D398+D460+D478+D417</f>
        <v>0</v>
      </c>
      <c r="E499" s="9">
        <f>E165+E186+E206+E224+E379+E398+E460+E478+E417</f>
        <v>0</v>
      </c>
    </row>
    <row r="500" spans="1:5" ht="24.75" thickBot="1" x14ac:dyDescent="0.3">
      <c r="A500" s="152" t="s">
        <v>199</v>
      </c>
      <c r="B500" s="11"/>
      <c r="C500" s="242" t="e">
        <f>C499/B499-1</f>
        <v>#DIV/0!</v>
      </c>
      <c r="D500" s="242" t="e">
        <f>D499/C499-1</f>
        <v>#DIV/0!</v>
      </c>
      <c r="E500" s="242" t="e">
        <f>E499/D499-1</f>
        <v>#DIV/0!</v>
      </c>
    </row>
    <row r="501" spans="1:5" ht="15.75" thickBot="1" x14ac:dyDescent="0.3">
      <c r="A501" s="1" t="s">
        <v>21</v>
      </c>
      <c r="B501" s="9">
        <f>B166+B187+B207+B225+B380+B399+B461+B479+B418+B438</f>
        <v>311000</v>
      </c>
      <c r="C501" s="9">
        <f>C166+C187+C207+C225+C380+C399+C461+C479+C418</f>
        <v>261000</v>
      </c>
      <c r="D501" s="9">
        <f>D166+D187+D207+D225+D380+D399+D461+D479+D418</f>
        <v>155780</v>
      </c>
      <c r="E501" s="9">
        <f>E166+E187+E207+E225+E380+E399+E461+E479+E418</f>
        <v>94040</v>
      </c>
    </row>
    <row r="502" spans="1:5" ht="24.75" thickBot="1" x14ac:dyDescent="0.3">
      <c r="A502" s="152" t="s">
        <v>198</v>
      </c>
      <c r="B502" s="11"/>
      <c r="C502" s="242">
        <f>C501/B501-1</f>
        <v>-0.16077170418006426</v>
      </c>
      <c r="D502" s="242">
        <f>D501/C501-1</f>
        <v>-0.40314176245210731</v>
      </c>
      <c r="E502" s="242">
        <f>E501/D501-1</f>
        <v>-0.39632815509051222</v>
      </c>
    </row>
    <row r="503" spans="1:5" ht="15.75" thickBot="1" x14ac:dyDescent="0.3">
      <c r="A503" s="149" t="s">
        <v>367</v>
      </c>
      <c r="B503" s="22">
        <f>IF(B483-B482=0,0,"Error")</f>
        <v>0</v>
      </c>
      <c r="C503" s="22">
        <f>IF(C483-C482=0,0,"Error")</f>
        <v>0</v>
      </c>
      <c r="D503" s="22">
        <f>IF(D483-D482=0,0,"Error")</f>
        <v>0</v>
      </c>
      <c r="E503" s="22">
        <f>IF(E483-E482=0,0,"Error")</f>
        <v>0</v>
      </c>
    </row>
    <row r="504" spans="1:5" ht="39" customHeight="1" thickBot="1" x14ac:dyDescent="0.3">
      <c r="A504" s="147" t="s">
        <v>40</v>
      </c>
      <c r="B504" s="9">
        <v>45</v>
      </c>
      <c r="C504" s="9">
        <v>45</v>
      </c>
      <c r="D504" s="9">
        <v>45</v>
      </c>
      <c r="E504" s="9">
        <v>45</v>
      </c>
    </row>
    <row r="505" spans="1:5" ht="36.75" thickBot="1" x14ac:dyDescent="0.3">
      <c r="A505" s="147" t="s">
        <v>41</v>
      </c>
      <c r="B505" s="9" t="s">
        <v>23</v>
      </c>
      <c r="C505" s="9" t="s">
        <v>23</v>
      </c>
      <c r="D505" s="9" t="s">
        <v>23</v>
      </c>
      <c r="E505" s="9" t="s">
        <v>23</v>
      </c>
    </row>
  </sheetData>
  <mergeCells count="157">
    <mergeCell ref="B337:E337"/>
    <mergeCell ref="B338:E338"/>
    <mergeCell ref="B339:E339"/>
    <mergeCell ref="A467:A468"/>
    <mergeCell ref="A475:E475"/>
    <mergeCell ref="B445:E445"/>
    <mergeCell ref="B446:E446"/>
    <mergeCell ref="B384:E384"/>
    <mergeCell ref="A340:A341"/>
    <mergeCell ref="A348:E348"/>
    <mergeCell ref="A349:A350"/>
    <mergeCell ref="A275:A276"/>
    <mergeCell ref="B367:E367"/>
    <mergeCell ref="A2:E2"/>
    <mergeCell ref="A3:E3"/>
    <mergeCell ref="A476:A477"/>
    <mergeCell ref="B447:E447"/>
    <mergeCell ref="B448:E448"/>
    <mergeCell ref="A449:A450"/>
    <mergeCell ref="A457:E457"/>
    <mergeCell ref="A458:A459"/>
    <mergeCell ref="A443:E443"/>
    <mergeCell ref="A444:E444"/>
    <mergeCell ref="B313:E313"/>
    <mergeCell ref="B314:E314"/>
    <mergeCell ref="B287:E287"/>
    <mergeCell ref="B288:E288"/>
    <mergeCell ref="B289:E289"/>
    <mergeCell ref="A290:A291"/>
    <mergeCell ref="A298:E298"/>
    <mergeCell ref="A299:A300"/>
    <mergeCell ref="B312:E312"/>
    <mergeCell ref="A315:A316"/>
    <mergeCell ref="A323:E323"/>
    <mergeCell ref="A324:A325"/>
    <mergeCell ref="A148:E148"/>
    <mergeCell ref="B75:E75"/>
    <mergeCell ref="B76:E76"/>
    <mergeCell ref="A235:E235"/>
    <mergeCell ref="B210:E210"/>
    <mergeCell ref="B211:E211"/>
    <mergeCell ref="B212:E212"/>
    <mergeCell ref="A213:A214"/>
    <mergeCell ref="A221:E221"/>
    <mergeCell ref="A222:A223"/>
    <mergeCell ref="B227:E227"/>
    <mergeCell ref="A190:E190"/>
    <mergeCell ref="A189:E189"/>
    <mergeCell ref="A183:E183"/>
    <mergeCell ref="A184:A185"/>
    <mergeCell ref="A228:E228"/>
    <mergeCell ref="A234:E234"/>
    <mergeCell ref="A195:A196"/>
    <mergeCell ref="A203:E203"/>
    <mergeCell ref="A204:A205"/>
    <mergeCell ref="B209:E209"/>
    <mergeCell ref="A135:E135"/>
    <mergeCell ref="A136:A137"/>
    <mergeCell ref="A40:A41"/>
    <mergeCell ref="B51:E51"/>
    <mergeCell ref="B52:E52"/>
    <mergeCell ref="B53:E53"/>
    <mergeCell ref="B101:E101"/>
    <mergeCell ref="A103:A104"/>
    <mergeCell ref="A110:E110"/>
    <mergeCell ref="A111:A112"/>
    <mergeCell ref="B124:E124"/>
    <mergeCell ref="B125:E125"/>
    <mergeCell ref="B77:E77"/>
    <mergeCell ref="A79:A80"/>
    <mergeCell ref="A86:E86"/>
    <mergeCell ref="A87:A88"/>
    <mergeCell ref="B99:E99"/>
    <mergeCell ref="B100:E100"/>
    <mergeCell ref="A55:A56"/>
    <mergeCell ref="A62:E62"/>
    <mergeCell ref="A63:A64"/>
    <mergeCell ref="B5:E5"/>
    <mergeCell ref="B6:E6"/>
    <mergeCell ref="B7:E7"/>
    <mergeCell ref="A8:E8"/>
    <mergeCell ref="A9:E11"/>
    <mergeCell ref="B12:E12"/>
    <mergeCell ref="A13:A14"/>
    <mergeCell ref="B20:E20"/>
    <mergeCell ref="A21:E21"/>
    <mergeCell ref="A26:E26"/>
    <mergeCell ref="A27:E27"/>
    <mergeCell ref="B28:E28"/>
    <mergeCell ref="B29:E29"/>
    <mergeCell ref="B30:E30"/>
    <mergeCell ref="A31:A32"/>
    <mergeCell ref="A39:E39"/>
    <mergeCell ref="B126:E126"/>
    <mergeCell ref="A128:A129"/>
    <mergeCell ref="B466:E466"/>
    <mergeCell ref="B465:E465"/>
    <mergeCell ref="B464:E464"/>
    <mergeCell ref="B463:E463"/>
    <mergeCell ref="B383:E383"/>
    <mergeCell ref="A414:E414"/>
    <mergeCell ref="B422:E422"/>
    <mergeCell ref="B423:E423"/>
    <mergeCell ref="B424:E424"/>
    <mergeCell ref="B385:E385"/>
    <mergeCell ref="B386:E386"/>
    <mergeCell ref="A387:A388"/>
    <mergeCell ref="A395:E395"/>
    <mergeCell ref="A396:A397"/>
    <mergeCell ref="A426:A427"/>
    <mergeCell ref="A434:E434"/>
    <mergeCell ref="A149:E149"/>
    <mergeCell ref="B150:E150"/>
    <mergeCell ref="B151:E151"/>
    <mergeCell ref="B152:E152"/>
    <mergeCell ref="B153:E153"/>
    <mergeCell ref="A154:A155"/>
    <mergeCell ref="B173:E173"/>
    <mergeCell ref="A376:E376"/>
    <mergeCell ref="A377:A378"/>
    <mergeCell ref="B403:E403"/>
    <mergeCell ref="B404:E404"/>
    <mergeCell ref="B405:E405"/>
    <mergeCell ref="A406:A407"/>
    <mergeCell ref="B402:E402"/>
    <mergeCell ref="B366:E366"/>
    <mergeCell ref="B365:E365"/>
    <mergeCell ref="B364:E364"/>
    <mergeCell ref="A363:E363"/>
    <mergeCell ref="A362:E362"/>
    <mergeCell ref="A368:A369"/>
    <mergeCell ref="B194:E194"/>
    <mergeCell ref="B193:E193"/>
    <mergeCell ref="B174:E174"/>
    <mergeCell ref="A175:A176"/>
    <mergeCell ref="A162:E162"/>
    <mergeCell ref="A163:A164"/>
    <mergeCell ref="A168:A170"/>
    <mergeCell ref="B168:E170"/>
    <mergeCell ref="B171:E171"/>
    <mergeCell ref="B172:E172"/>
    <mergeCell ref="B425:E425"/>
    <mergeCell ref="B192:E192"/>
    <mergeCell ref="B191:E191"/>
    <mergeCell ref="A251:E251"/>
    <mergeCell ref="A252:A253"/>
    <mergeCell ref="B263:E263"/>
    <mergeCell ref="B264:E264"/>
    <mergeCell ref="A236:A237"/>
    <mergeCell ref="B238:E238"/>
    <mergeCell ref="B239:E239"/>
    <mergeCell ref="B240:E240"/>
    <mergeCell ref="A241:A242"/>
    <mergeCell ref="A249:A250"/>
    <mergeCell ref="B265:E265"/>
    <mergeCell ref="A266:A267"/>
    <mergeCell ref="A274:E274"/>
  </mergeCells>
  <printOptions horizontalCentered="1" verticalCentered="1"/>
  <pageMargins left="0.7" right="0.7" top="0.75" bottom="0.75" header="0.3" footer="0.3"/>
  <pageSetup scale="57" orientation="portrait" r:id="rId1"/>
  <rowBreaks count="3" manualBreakCount="3">
    <brk id="199" max="16383" man="1"/>
    <brk id="270" max="16383" man="1"/>
    <brk id="4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Formati 1 Misioni</vt:lpstr>
      <vt:lpstr>PMA</vt:lpstr>
      <vt:lpstr>Aktiviteti Diplomatik</vt:lpstr>
      <vt:lpstr>Mbeshtetje Diplomatike</vt:lpstr>
      <vt:lpstr>Mbeshtetje Integrimi</vt:lpstr>
      <vt:lpstr>'Aktiviteti Diplomatik'!Print_Area</vt:lpstr>
      <vt:lpstr>'Formati 1 Misioni'!Print_Area</vt:lpstr>
      <vt:lpstr>'Mbeshtetje Diplomatike'!Print_Area</vt:lpstr>
      <vt:lpstr>'Mbeshtetje Integrimi'!Print_Area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 Opre</dc:creator>
  <cp:lastModifiedBy>Valion Cenalia</cp:lastModifiedBy>
  <cp:lastPrinted>2018-09-10T09:23:47Z</cp:lastPrinted>
  <dcterms:created xsi:type="dcterms:W3CDTF">2018-03-05T12:29:59Z</dcterms:created>
  <dcterms:modified xsi:type="dcterms:W3CDTF">2018-10-03T12:54:26Z</dcterms:modified>
</cp:coreProperties>
</file>