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BA faza III 2019\Aneksi 1 Excel PBA 2019 2021\"/>
    </mc:Choice>
  </mc:AlternateContent>
  <bookViews>
    <workbookView xWindow="0" yWindow="0" windowWidth="15570" windowHeight="11835" activeTab="3"/>
  </bookViews>
  <sheets>
    <sheet name="PMA" sheetId="3" r:id="rId1"/>
    <sheet name="01120" sheetId="4" r:id="rId2"/>
    <sheet name="01130" sheetId="5" r:id="rId3"/>
    <sheet name="01150" sheetId="6" r:id="rId4"/>
  </sheets>
  <definedNames>
    <definedName name="_xlnm.Print_Area" localSheetId="0">PMA!$A$1:$E$344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5" i="4" l="1"/>
  <c r="C366" i="4"/>
  <c r="D366" i="4"/>
  <c r="E366" i="4"/>
  <c r="B366" i="4"/>
  <c r="B365" i="4"/>
  <c r="D383" i="4"/>
  <c r="C381" i="4"/>
  <c r="C360" i="4"/>
  <c r="C435" i="6"/>
  <c r="C434" i="6" l="1"/>
  <c r="B38" i="6"/>
  <c r="C38" i="6"/>
  <c r="D38" i="6"/>
  <c r="D41" i="6" s="1"/>
  <c r="E38" i="6"/>
  <c r="C39" i="6"/>
  <c r="D39" i="6"/>
  <c r="E39" i="6"/>
  <c r="C40" i="6"/>
  <c r="D40" i="6"/>
  <c r="E40" i="6"/>
  <c r="C41" i="6"/>
  <c r="B45" i="6"/>
  <c r="C45" i="6"/>
  <c r="D45" i="6"/>
  <c r="E45" i="6"/>
  <c r="B48" i="6"/>
  <c r="C48" i="6"/>
  <c r="D48" i="6"/>
  <c r="E48" i="6"/>
  <c r="B51" i="6"/>
  <c r="B66" i="6" s="1"/>
  <c r="B67" i="6" s="1"/>
  <c r="C51" i="6"/>
  <c r="D51" i="6"/>
  <c r="E51" i="6"/>
  <c r="D63" i="6"/>
  <c r="E63" i="6" s="1"/>
  <c r="C66" i="6"/>
  <c r="C67" i="6" s="1"/>
  <c r="C79" i="6"/>
  <c r="D79" i="6"/>
  <c r="E79" i="6"/>
  <c r="B85" i="6"/>
  <c r="C85" i="6"/>
  <c r="D85" i="6"/>
  <c r="E85" i="6"/>
  <c r="B90" i="6"/>
  <c r="C90" i="6"/>
  <c r="C95" i="6" s="1"/>
  <c r="C77" i="6" s="1"/>
  <c r="D90" i="6"/>
  <c r="E90" i="6"/>
  <c r="B95" i="6"/>
  <c r="B77" i="6" s="1"/>
  <c r="C103" i="6"/>
  <c r="D103" i="6"/>
  <c r="E103" i="6"/>
  <c r="B109" i="6"/>
  <c r="C109" i="6"/>
  <c r="D109" i="6"/>
  <c r="E109" i="6"/>
  <c r="B114" i="6"/>
  <c r="C114" i="6"/>
  <c r="C119" i="6" s="1"/>
  <c r="C101" i="6" s="1"/>
  <c r="D114" i="6"/>
  <c r="E114" i="6"/>
  <c r="C127" i="6"/>
  <c r="D127" i="6"/>
  <c r="E127" i="6"/>
  <c r="B133" i="6"/>
  <c r="C133" i="6"/>
  <c r="D133" i="6"/>
  <c r="E133" i="6"/>
  <c r="B138" i="6"/>
  <c r="B143" i="6" s="1"/>
  <c r="B125" i="6" s="1"/>
  <c r="C138" i="6"/>
  <c r="C143" i="6" s="1"/>
  <c r="D138" i="6"/>
  <c r="E138" i="6"/>
  <c r="C153" i="6"/>
  <c r="D153" i="6"/>
  <c r="E153" i="6"/>
  <c r="B159" i="6"/>
  <c r="C159" i="6"/>
  <c r="D159" i="6"/>
  <c r="E159" i="6"/>
  <c r="B164" i="6"/>
  <c r="B169" i="6" s="1"/>
  <c r="B151" i="6" s="1"/>
  <c r="B152" i="6" s="1"/>
  <c r="C164" i="6"/>
  <c r="D164" i="6"/>
  <c r="E164" i="6"/>
  <c r="C169" i="6"/>
  <c r="C151" i="6" s="1"/>
  <c r="D169" i="6"/>
  <c r="D151" i="6" s="1"/>
  <c r="D152" i="6" s="1"/>
  <c r="E169" i="6"/>
  <c r="E151" i="6" s="1"/>
  <c r="C181" i="6"/>
  <c r="D181" i="6"/>
  <c r="E181" i="6"/>
  <c r="B187" i="6"/>
  <c r="C187" i="6"/>
  <c r="D187" i="6"/>
  <c r="E187" i="6"/>
  <c r="B192" i="6"/>
  <c r="B197" i="6" s="1"/>
  <c r="B179" i="6" s="1"/>
  <c r="C192" i="6"/>
  <c r="C197" i="6" s="1"/>
  <c r="C179" i="6" s="1"/>
  <c r="C180" i="6" s="1"/>
  <c r="D192" i="6"/>
  <c r="E192" i="6"/>
  <c r="C205" i="6"/>
  <c r="D205" i="6"/>
  <c r="E205" i="6"/>
  <c r="B211" i="6"/>
  <c r="C211" i="6"/>
  <c r="D211" i="6"/>
  <c r="E211" i="6"/>
  <c r="B216" i="6"/>
  <c r="B221" i="6" s="1"/>
  <c r="B203" i="6" s="1"/>
  <c r="B204" i="6" s="1"/>
  <c r="C216" i="6"/>
  <c r="C221" i="6" s="1"/>
  <c r="C203" i="6" s="1"/>
  <c r="D216" i="6"/>
  <c r="E216" i="6"/>
  <c r="E221" i="6"/>
  <c r="E203" i="6" s="1"/>
  <c r="C229" i="6"/>
  <c r="D229" i="6"/>
  <c r="E229" i="6"/>
  <c r="B235" i="6"/>
  <c r="C235" i="6"/>
  <c r="D235" i="6"/>
  <c r="E235" i="6"/>
  <c r="B240" i="6"/>
  <c r="B245" i="6" s="1"/>
  <c r="B227" i="6" s="1"/>
  <c r="C240" i="6"/>
  <c r="D240" i="6"/>
  <c r="D245" i="6" s="1"/>
  <c r="D227" i="6" s="1"/>
  <c r="E240" i="6"/>
  <c r="C245" i="6"/>
  <c r="C227" i="6" s="1"/>
  <c r="C228" i="6" s="1"/>
  <c r="C255" i="6"/>
  <c r="D255" i="6"/>
  <c r="E255" i="6"/>
  <c r="B261" i="6"/>
  <c r="C261" i="6"/>
  <c r="D261" i="6"/>
  <c r="E261" i="6"/>
  <c r="B266" i="6"/>
  <c r="C266" i="6"/>
  <c r="D266" i="6"/>
  <c r="E266" i="6"/>
  <c r="E271" i="6" s="1"/>
  <c r="E253" i="6" s="1"/>
  <c r="B271" i="6"/>
  <c r="B253" i="6" s="1"/>
  <c r="B254" i="6" s="1"/>
  <c r="C271" i="6"/>
  <c r="C253" i="6" s="1"/>
  <c r="C281" i="6"/>
  <c r="D281" i="6"/>
  <c r="E281" i="6"/>
  <c r="B287" i="6"/>
  <c r="C287" i="6"/>
  <c r="D287" i="6"/>
  <c r="E287" i="6"/>
  <c r="B292" i="6"/>
  <c r="C292" i="6"/>
  <c r="C297" i="6" s="1"/>
  <c r="C279" i="6" s="1"/>
  <c r="D292" i="6"/>
  <c r="E292" i="6"/>
  <c r="B297" i="6"/>
  <c r="B279" i="6" s="1"/>
  <c r="B280" i="6" s="1"/>
  <c r="E297" i="6"/>
  <c r="E279" i="6" s="1"/>
  <c r="B306" i="6"/>
  <c r="C307" i="6"/>
  <c r="D307" i="6"/>
  <c r="E307" i="6"/>
  <c r="B313" i="6"/>
  <c r="C313" i="6"/>
  <c r="D313" i="6"/>
  <c r="E313" i="6"/>
  <c r="B318" i="6"/>
  <c r="C318" i="6"/>
  <c r="C323" i="6" s="1"/>
  <c r="C305" i="6" s="1"/>
  <c r="C306" i="6" s="1"/>
  <c r="C309" i="6" s="1"/>
  <c r="D318" i="6"/>
  <c r="E318" i="6"/>
  <c r="B323" i="6"/>
  <c r="C332" i="6"/>
  <c r="D332" i="6"/>
  <c r="E332" i="6"/>
  <c r="C333" i="6"/>
  <c r="D333" i="6"/>
  <c r="E333" i="6"/>
  <c r="D334" i="6"/>
  <c r="E334" i="6"/>
  <c r="B339" i="6"/>
  <c r="C339" i="6"/>
  <c r="D339" i="6"/>
  <c r="E339" i="6"/>
  <c r="B344" i="6"/>
  <c r="C344" i="6"/>
  <c r="C349" i="6" s="1"/>
  <c r="D344" i="6"/>
  <c r="E344" i="6"/>
  <c r="E349" i="6"/>
  <c r="C358" i="6"/>
  <c r="C359" i="6"/>
  <c r="D359" i="6"/>
  <c r="E359" i="6"/>
  <c r="B365" i="6"/>
  <c r="C365" i="6"/>
  <c r="D365" i="6"/>
  <c r="E365" i="6"/>
  <c r="B370" i="6"/>
  <c r="C370" i="6"/>
  <c r="C375" i="6" s="1"/>
  <c r="D370" i="6"/>
  <c r="E370" i="6"/>
  <c r="B375" i="6"/>
  <c r="B357" i="6" s="1"/>
  <c r="C385" i="6"/>
  <c r="D385" i="6"/>
  <c r="E385" i="6"/>
  <c r="B391" i="6"/>
  <c r="C391" i="6"/>
  <c r="D391" i="6"/>
  <c r="E391" i="6"/>
  <c r="B396" i="6"/>
  <c r="E396" i="6"/>
  <c r="B406" i="6"/>
  <c r="C406" i="6"/>
  <c r="D406" i="6"/>
  <c r="E406" i="6"/>
  <c r="B407" i="6"/>
  <c r="C407" i="6"/>
  <c r="D407" i="6"/>
  <c r="E407" i="6"/>
  <c r="B409" i="6"/>
  <c r="C409" i="6"/>
  <c r="D409" i="6"/>
  <c r="E409" i="6"/>
  <c r="B410" i="6"/>
  <c r="C410" i="6"/>
  <c r="D410" i="6"/>
  <c r="E410" i="6"/>
  <c r="B412" i="6"/>
  <c r="C412" i="6"/>
  <c r="D412" i="6"/>
  <c r="E412" i="6"/>
  <c r="B413" i="6"/>
  <c r="C413" i="6"/>
  <c r="D413" i="6"/>
  <c r="E413" i="6"/>
  <c r="B415" i="6"/>
  <c r="C415" i="6"/>
  <c r="D415" i="6"/>
  <c r="E415" i="6"/>
  <c r="B416" i="6"/>
  <c r="C416" i="6"/>
  <c r="D416" i="6"/>
  <c r="E416" i="6"/>
  <c r="B418" i="6"/>
  <c r="C418" i="6"/>
  <c r="D418" i="6"/>
  <c r="E418" i="6"/>
  <c r="B419" i="6"/>
  <c r="C419" i="6"/>
  <c r="D419" i="6"/>
  <c r="E419" i="6"/>
  <c r="B421" i="6"/>
  <c r="C421" i="6"/>
  <c r="D421" i="6"/>
  <c r="E421" i="6"/>
  <c r="B422" i="6"/>
  <c r="C422" i="6"/>
  <c r="D422" i="6"/>
  <c r="E422" i="6"/>
  <c r="B424" i="6"/>
  <c r="C424" i="6"/>
  <c r="D424" i="6"/>
  <c r="E424" i="6"/>
  <c r="B425" i="6"/>
  <c r="C425" i="6"/>
  <c r="D425" i="6"/>
  <c r="E425" i="6"/>
  <c r="B427" i="6"/>
  <c r="C427" i="6"/>
  <c r="D427" i="6"/>
  <c r="E427" i="6"/>
  <c r="B428" i="6"/>
  <c r="C428" i="6"/>
  <c r="D428" i="6"/>
  <c r="E428" i="6"/>
  <c r="B429" i="6"/>
  <c r="C429" i="6"/>
  <c r="D429" i="6"/>
  <c r="E429" i="6"/>
  <c r="B430" i="6"/>
  <c r="C430" i="6"/>
  <c r="D430" i="6"/>
  <c r="E430" i="6"/>
  <c r="B432" i="6"/>
  <c r="E432" i="6"/>
  <c r="B433" i="6"/>
  <c r="C433" i="6"/>
  <c r="D433" i="6"/>
  <c r="E433" i="6"/>
  <c r="B434" i="6"/>
  <c r="D434" i="6"/>
  <c r="E434" i="6"/>
  <c r="B435" i="6"/>
  <c r="D435" i="6"/>
  <c r="E435" i="6"/>
  <c r="D271" i="6" l="1"/>
  <c r="D253" i="6" s="1"/>
  <c r="E245" i="6"/>
  <c r="E227" i="6" s="1"/>
  <c r="E228" i="6" s="1"/>
  <c r="E95" i="6"/>
  <c r="E77" i="6" s="1"/>
  <c r="E375" i="6"/>
  <c r="E357" i="6" s="1"/>
  <c r="E358" i="6" s="1"/>
  <c r="B349" i="6"/>
  <c r="B331" i="6" s="1"/>
  <c r="B332" i="6" s="1"/>
  <c r="B119" i="6"/>
  <c r="B101" i="6" s="1"/>
  <c r="B102" i="6" s="1"/>
  <c r="E401" i="6"/>
  <c r="E383" i="6" s="1"/>
  <c r="E384" i="6" s="1"/>
  <c r="D221" i="6"/>
  <c r="D203" i="6" s="1"/>
  <c r="D204" i="6" s="1"/>
  <c r="D323" i="6"/>
  <c r="D305" i="6" s="1"/>
  <c r="D95" i="6"/>
  <c r="D77" i="6" s="1"/>
  <c r="B401" i="6"/>
  <c r="B383" i="6" s="1"/>
  <c r="B384" i="6" s="1"/>
  <c r="D375" i="6"/>
  <c r="D357" i="6" s="1"/>
  <c r="D358" i="6" s="1"/>
  <c r="D361" i="6" s="1"/>
  <c r="E143" i="6"/>
  <c r="E125" i="6" s="1"/>
  <c r="E126" i="6" s="1"/>
  <c r="E119" i="6"/>
  <c r="E101" i="6" s="1"/>
  <c r="E102" i="6" s="1"/>
  <c r="D297" i="6"/>
  <c r="D279" i="6" s="1"/>
  <c r="D280" i="6" s="1"/>
  <c r="D143" i="6"/>
  <c r="D125" i="6" s="1"/>
  <c r="E128" i="6" s="1"/>
  <c r="D197" i="6"/>
  <c r="D179" i="6" s="1"/>
  <c r="E323" i="6"/>
  <c r="E305" i="6" s="1"/>
  <c r="E306" i="6" s="1"/>
  <c r="D119" i="6"/>
  <c r="D101" i="6" s="1"/>
  <c r="D102" i="6" s="1"/>
  <c r="D66" i="6"/>
  <c r="D67" i="6" s="1"/>
  <c r="D349" i="6"/>
  <c r="E197" i="6"/>
  <c r="E179" i="6" s="1"/>
  <c r="E180" i="6" s="1"/>
  <c r="E66" i="6"/>
  <c r="E67" i="6" s="1"/>
  <c r="D335" i="6"/>
  <c r="C282" i="6"/>
  <c r="C280" i="6"/>
  <c r="C283" i="6" s="1"/>
  <c r="E431" i="6"/>
  <c r="E426" i="6"/>
  <c r="C426" i="6"/>
  <c r="E280" i="6"/>
  <c r="D254" i="6"/>
  <c r="E78" i="6"/>
  <c r="C78" i="6"/>
  <c r="E423" i="6"/>
  <c r="C423" i="6"/>
  <c r="E420" i="6"/>
  <c r="C420" i="6"/>
  <c r="E417" i="6"/>
  <c r="C417" i="6"/>
  <c r="E414" i="6"/>
  <c r="C414" i="6"/>
  <c r="E411" i="6"/>
  <c r="C411" i="6"/>
  <c r="E408" i="6"/>
  <c r="C408" i="6"/>
  <c r="E405" i="6"/>
  <c r="C405" i="6"/>
  <c r="B404" i="6"/>
  <c r="C125" i="6"/>
  <c r="C126" i="6" s="1"/>
  <c r="B431" i="6"/>
  <c r="D426" i="6"/>
  <c r="B426" i="6"/>
  <c r="D423" i="6"/>
  <c r="B423" i="6"/>
  <c r="D420" i="6"/>
  <c r="B420" i="6"/>
  <c r="D417" i="6"/>
  <c r="B417" i="6"/>
  <c r="D414" i="6"/>
  <c r="B414" i="6"/>
  <c r="D411" i="6"/>
  <c r="B411" i="6"/>
  <c r="D408" i="6"/>
  <c r="B408" i="6"/>
  <c r="D405" i="6"/>
  <c r="B405" i="6"/>
  <c r="E335" i="6"/>
  <c r="C308" i="6"/>
  <c r="E41" i="6"/>
  <c r="B358" i="6"/>
  <c r="C361" i="6" s="1"/>
  <c r="C360" i="6"/>
  <c r="B403" i="6"/>
  <c r="B436" i="6" s="1"/>
  <c r="C334" i="6"/>
  <c r="C335" i="6"/>
  <c r="E230" i="6"/>
  <c r="D228" i="6"/>
  <c r="D231" i="6" s="1"/>
  <c r="D230" i="6"/>
  <c r="C230" i="6"/>
  <c r="B228" i="6"/>
  <c r="C231" i="6" s="1"/>
  <c r="E231" i="6"/>
  <c r="E204" i="6"/>
  <c r="C204" i="6"/>
  <c r="C207" i="6" s="1"/>
  <c r="C206" i="6"/>
  <c r="D180" i="6"/>
  <c r="D183" i="6" s="1"/>
  <c r="D182" i="6"/>
  <c r="C182" i="6"/>
  <c r="B180" i="6"/>
  <c r="C183" i="6" s="1"/>
  <c r="E152" i="6"/>
  <c r="E155" i="6" s="1"/>
  <c r="E154" i="6"/>
  <c r="D154" i="6"/>
  <c r="C152" i="6"/>
  <c r="C155" i="6" s="1"/>
  <c r="C154" i="6"/>
  <c r="B126" i="6"/>
  <c r="C102" i="6"/>
  <c r="C105" i="6" s="1"/>
  <c r="C104" i="6"/>
  <c r="E80" i="6"/>
  <c r="D78" i="6"/>
  <c r="D80" i="6"/>
  <c r="C80" i="6"/>
  <c r="B78" i="6"/>
  <c r="D306" i="6"/>
  <c r="D309" i="6" s="1"/>
  <c r="D308" i="6"/>
  <c r="E308" i="6"/>
  <c r="E254" i="6"/>
  <c r="E257" i="6" s="1"/>
  <c r="E256" i="6"/>
  <c r="C254" i="6"/>
  <c r="C257" i="6" s="1"/>
  <c r="C256" i="6"/>
  <c r="D256" i="6"/>
  <c r="B261" i="5"/>
  <c r="C261" i="5"/>
  <c r="D261" i="5"/>
  <c r="E261" i="5"/>
  <c r="C260" i="5"/>
  <c r="D260" i="5"/>
  <c r="E260" i="5"/>
  <c r="B260" i="5"/>
  <c r="B258" i="5"/>
  <c r="C258" i="5"/>
  <c r="D258" i="5"/>
  <c r="E258" i="5"/>
  <c r="C257" i="5"/>
  <c r="D257" i="5"/>
  <c r="E257" i="5"/>
  <c r="B257" i="5"/>
  <c r="B255" i="5"/>
  <c r="C255" i="5"/>
  <c r="D255" i="5"/>
  <c r="E255" i="5"/>
  <c r="C254" i="5"/>
  <c r="D254" i="5"/>
  <c r="E254" i="5"/>
  <c r="B254" i="5"/>
  <c r="B252" i="5"/>
  <c r="C252" i="5"/>
  <c r="D252" i="5"/>
  <c r="E252" i="5"/>
  <c r="C251" i="5"/>
  <c r="D251" i="5"/>
  <c r="E251" i="5"/>
  <c r="B251" i="5"/>
  <c r="B249" i="5"/>
  <c r="C249" i="5"/>
  <c r="D249" i="5"/>
  <c r="E249" i="5"/>
  <c r="C248" i="5"/>
  <c r="D248" i="5"/>
  <c r="E248" i="5"/>
  <c r="B248" i="5"/>
  <c r="B246" i="5"/>
  <c r="C246" i="5"/>
  <c r="D246" i="5"/>
  <c r="E246" i="5"/>
  <c r="C245" i="5"/>
  <c r="D245" i="5"/>
  <c r="E245" i="5"/>
  <c r="B245" i="5"/>
  <c r="B243" i="5"/>
  <c r="C243" i="5"/>
  <c r="D243" i="5"/>
  <c r="E243" i="5"/>
  <c r="C242" i="5"/>
  <c r="D242" i="5"/>
  <c r="E242" i="5"/>
  <c r="B242" i="5"/>
  <c r="C221" i="5"/>
  <c r="D221" i="5"/>
  <c r="E221" i="5"/>
  <c r="B221" i="5"/>
  <c r="C175" i="5"/>
  <c r="D175" i="5"/>
  <c r="E175" i="5"/>
  <c r="B175" i="5"/>
  <c r="C131" i="5"/>
  <c r="D131" i="5"/>
  <c r="E131" i="5"/>
  <c r="B131" i="5"/>
  <c r="C94" i="5"/>
  <c r="D94" i="5"/>
  <c r="E94" i="5"/>
  <c r="B94" i="5"/>
  <c r="C54" i="5"/>
  <c r="D54" i="5"/>
  <c r="E54" i="5"/>
  <c r="B54" i="5"/>
  <c r="C51" i="5"/>
  <c r="D51" i="5"/>
  <c r="E51" i="5"/>
  <c r="B51" i="5"/>
  <c r="D126" i="6" l="1"/>
  <c r="E129" i="6" s="1"/>
  <c r="D360" i="6"/>
  <c r="E283" i="6"/>
  <c r="E206" i="6"/>
  <c r="E282" i="6"/>
  <c r="D206" i="6"/>
  <c r="E207" i="6"/>
  <c r="E360" i="6"/>
  <c r="D81" i="6"/>
  <c r="D104" i="6"/>
  <c r="E183" i="6"/>
  <c r="E105" i="6"/>
  <c r="E104" i="6"/>
  <c r="D282" i="6"/>
  <c r="C81" i="6"/>
  <c r="D128" i="6"/>
  <c r="D207" i="6"/>
  <c r="E182" i="6"/>
  <c r="E403" i="6"/>
  <c r="E81" i="6"/>
  <c r="E404" i="6"/>
  <c r="C129" i="6"/>
  <c r="D283" i="6"/>
  <c r="D129" i="6"/>
  <c r="C128" i="6"/>
  <c r="D105" i="6"/>
  <c r="D155" i="6"/>
  <c r="D257" i="6"/>
  <c r="E361" i="6"/>
  <c r="E309" i="6"/>
  <c r="C45" i="5"/>
  <c r="D45" i="5"/>
  <c r="E45" i="5"/>
  <c r="D69" i="5"/>
  <c r="E69" i="5" s="1"/>
  <c r="E72" i="5" s="1"/>
  <c r="B72" i="5"/>
  <c r="B43" i="5" s="1"/>
  <c r="C72" i="5"/>
  <c r="C43" i="5" s="1"/>
  <c r="C81" i="5"/>
  <c r="D81" i="5"/>
  <c r="D84" i="5" s="1"/>
  <c r="E81" i="5"/>
  <c r="C82" i="5"/>
  <c r="D82" i="5"/>
  <c r="E82" i="5"/>
  <c r="D83" i="5"/>
  <c r="E83" i="5"/>
  <c r="B109" i="5"/>
  <c r="B80" i="5" s="1"/>
  <c r="C109" i="5"/>
  <c r="C110" i="5" s="1"/>
  <c r="D109" i="5"/>
  <c r="D110" i="5" s="1"/>
  <c r="E109" i="5"/>
  <c r="E110" i="5" s="1"/>
  <c r="C118" i="5"/>
  <c r="D118" i="5"/>
  <c r="E118" i="5"/>
  <c r="E121" i="5" s="1"/>
  <c r="C119" i="5"/>
  <c r="D119" i="5"/>
  <c r="E119" i="5"/>
  <c r="D120" i="5"/>
  <c r="E120" i="5"/>
  <c r="D143" i="5"/>
  <c r="E143" i="5" s="1"/>
  <c r="E146" i="5" s="1"/>
  <c r="E147" i="5" s="1"/>
  <c r="B146" i="5"/>
  <c r="B117" i="5" s="1"/>
  <c r="C146" i="5"/>
  <c r="C147" i="5" s="1"/>
  <c r="C162" i="5"/>
  <c r="D162" i="5"/>
  <c r="E162" i="5"/>
  <c r="C163" i="5"/>
  <c r="D163" i="5"/>
  <c r="E163" i="5"/>
  <c r="D164" i="5"/>
  <c r="E164" i="5"/>
  <c r="D187" i="5"/>
  <c r="E187" i="5" s="1"/>
  <c r="E190" i="5" s="1"/>
  <c r="E191" i="5" s="1"/>
  <c r="B190" i="5"/>
  <c r="B161" i="5" s="1"/>
  <c r="C190" i="5"/>
  <c r="C191" i="5" s="1"/>
  <c r="C208" i="5"/>
  <c r="D208" i="5"/>
  <c r="E208" i="5"/>
  <c r="C209" i="5"/>
  <c r="D209" i="5"/>
  <c r="E209" i="5"/>
  <c r="D210" i="5"/>
  <c r="E210" i="5"/>
  <c r="D233" i="5"/>
  <c r="E233" i="5" s="1"/>
  <c r="B236" i="5"/>
  <c r="B207" i="5" s="1"/>
  <c r="C236" i="5"/>
  <c r="C237" i="5" s="1"/>
  <c r="B241" i="5"/>
  <c r="C241" i="5"/>
  <c r="D241" i="5"/>
  <c r="E241" i="5"/>
  <c r="B244" i="5"/>
  <c r="C244" i="5"/>
  <c r="D244" i="5"/>
  <c r="E244" i="5"/>
  <c r="B247" i="5"/>
  <c r="C247" i="5"/>
  <c r="D247" i="5"/>
  <c r="E247" i="5"/>
  <c r="B250" i="5"/>
  <c r="C250" i="5"/>
  <c r="D250" i="5"/>
  <c r="E250" i="5"/>
  <c r="B253" i="5"/>
  <c r="C253" i="5"/>
  <c r="D253" i="5"/>
  <c r="E253" i="5"/>
  <c r="B256" i="5"/>
  <c r="C256" i="5"/>
  <c r="D256" i="5"/>
  <c r="E256" i="5"/>
  <c r="B259" i="5"/>
  <c r="C259" i="5"/>
  <c r="E436" i="6" l="1"/>
  <c r="E165" i="5"/>
  <c r="D165" i="5"/>
  <c r="D211" i="5"/>
  <c r="D190" i="5"/>
  <c r="D191" i="5" s="1"/>
  <c r="D236" i="5"/>
  <c r="D237" i="5" s="1"/>
  <c r="D121" i="5"/>
  <c r="E84" i="5"/>
  <c r="D72" i="5"/>
  <c r="D43" i="5" s="1"/>
  <c r="D239" i="5" s="1"/>
  <c r="E211" i="5"/>
  <c r="D146" i="5"/>
  <c r="D147" i="5" s="1"/>
  <c r="D259" i="5"/>
  <c r="C73" i="5"/>
  <c r="C239" i="5"/>
  <c r="D240" i="5"/>
  <c r="E240" i="5"/>
  <c r="C240" i="5"/>
  <c r="B240" i="5"/>
  <c r="C44" i="5"/>
  <c r="E236" i="5"/>
  <c r="E237" i="5" s="1"/>
  <c r="E259" i="5"/>
  <c r="B162" i="5"/>
  <c r="C165" i="5" s="1"/>
  <c r="C164" i="5"/>
  <c r="B191" i="5"/>
  <c r="B81" i="5"/>
  <c r="C84" i="5" s="1"/>
  <c r="C83" i="5"/>
  <c r="B110" i="5"/>
  <c r="B44" i="5"/>
  <c r="C46" i="5"/>
  <c r="B73" i="5"/>
  <c r="B208" i="5"/>
  <c r="C211" i="5" s="1"/>
  <c r="C210" i="5"/>
  <c r="B237" i="5"/>
  <c r="B239" i="5"/>
  <c r="B118" i="5"/>
  <c r="C121" i="5" s="1"/>
  <c r="C120" i="5"/>
  <c r="B147" i="5"/>
  <c r="E43" i="5"/>
  <c r="E73" i="5" s="1"/>
  <c r="B341" i="3"/>
  <c r="C341" i="3"/>
  <c r="D341" i="3"/>
  <c r="E341" i="3"/>
  <c r="B342" i="3"/>
  <c r="C342" i="3"/>
  <c r="D342" i="3"/>
  <c r="E342" i="3"/>
  <c r="B343" i="3"/>
  <c r="C343" i="3"/>
  <c r="D343" i="3"/>
  <c r="E343" i="3"/>
  <c r="C340" i="3"/>
  <c r="D340" i="3"/>
  <c r="E340" i="3"/>
  <c r="B340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C335" i="3"/>
  <c r="D335" i="3"/>
  <c r="E335" i="3"/>
  <c r="B335" i="3"/>
  <c r="C257" i="3"/>
  <c r="C262" i="3" s="1"/>
  <c r="C244" i="3" s="1"/>
  <c r="D257" i="3"/>
  <c r="E257" i="3"/>
  <c r="B257" i="3"/>
  <c r="B262" i="3" s="1"/>
  <c r="B244" i="3" s="1"/>
  <c r="D262" i="3"/>
  <c r="D244" i="3" s="1"/>
  <c r="E262" i="3"/>
  <c r="E244" i="3" s="1"/>
  <c r="C229" i="3"/>
  <c r="D229" i="3"/>
  <c r="E229" i="3"/>
  <c r="B229" i="3"/>
  <c r="C200" i="3"/>
  <c r="D200" i="3"/>
  <c r="E200" i="3"/>
  <c r="B200" i="3"/>
  <c r="D46" i="5" l="1"/>
  <c r="D262" i="5"/>
  <c r="D44" i="5"/>
  <c r="D73" i="5"/>
  <c r="C262" i="5"/>
  <c r="B262" i="5"/>
  <c r="C47" i="5"/>
  <c r="D47" i="5"/>
  <c r="E239" i="5"/>
  <c r="E262" i="5" s="1"/>
  <c r="E44" i="5"/>
  <c r="E46" i="5"/>
  <c r="B41" i="4"/>
  <c r="C41" i="4"/>
  <c r="D41" i="4"/>
  <c r="D44" i="4" s="1"/>
  <c r="E41" i="4"/>
  <c r="C42" i="4"/>
  <c r="D42" i="4"/>
  <c r="E42" i="4"/>
  <c r="C43" i="4"/>
  <c r="D43" i="4"/>
  <c r="E43" i="4"/>
  <c r="D66" i="4"/>
  <c r="E66" i="4" s="1"/>
  <c r="B69" i="4"/>
  <c r="B70" i="4" s="1"/>
  <c r="C69" i="4"/>
  <c r="C70" i="4" s="1"/>
  <c r="B78" i="4"/>
  <c r="C78" i="4"/>
  <c r="E78" i="4"/>
  <c r="C79" i="4"/>
  <c r="D79" i="4"/>
  <c r="E79" i="4"/>
  <c r="C80" i="4"/>
  <c r="B106" i="4"/>
  <c r="C106" i="4"/>
  <c r="C107" i="4" s="1"/>
  <c r="D106" i="4"/>
  <c r="D77" i="4" s="1"/>
  <c r="E106" i="4"/>
  <c r="E107" i="4" s="1"/>
  <c r="B107" i="4"/>
  <c r="C116" i="4"/>
  <c r="D116" i="4"/>
  <c r="E116" i="4"/>
  <c r="B143" i="4"/>
  <c r="B114" i="4" s="1"/>
  <c r="C143" i="4"/>
  <c r="C114" i="4" s="1"/>
  <c r="D143" i="4"/>
  <c r="D114" i="4" s="1"/>
  <c r="E143" i="4"/>
  <c r="E114" i="4" s="1"/>
  <c r="B152" i="4"/>
  <c r="C152" i="4"/>
  <c r="D152" i="4"/>
  <c r="E152" i="4"/>
  <c r="C153" i="4"/>
  <c r="D153" i="4"/>
  <c r="E153" i="4"/>
  <c r="C154" i="4"/>
  <c r="D154" i="4"/>
  <c r="E154" i="4"/>
  <c r="B180" i="4"/>
  <c r="B181" i="4" s="1"/>
  <c r="C180" i="4"/>
  <c r="D180" i="4"/>
  <c r="D181" i="4" s="1"/>
  <c r="E180" i="4"/>
  <c r="E181" i="4" s="1"/>
  <c r="C181" i="4"/>
  <c r="B189" i="4"/>
  <c r="C189" i="4"/>
  <c r="C192" i="4" s="1"/>
  <c r="D189" i="4"/>
  <c r="E189" i="4"/>
  <c r="C190" i="4"/>
  <c r="D190" i="4"/>
  <c r="E190" i="4"/>
  <c r="C191" i="4"/>
  <c r="D191" i="4"/>
  <c r="E191" i="4"/>
  <c r="D214" i="4"/>
  <c r="E214" i="4" s="1"/>
  <c r="E217" i="4" s="1"/>
  <c r="E218" i="4" s="1"/>
  <c r="B217" i="4"/>
  <c r="B218" i="4" s="1"/>
  <c r="C217" i="4"/>
  <c r="C218" i="4" s="1"/>
  <c r="B226" i="4"/>
  <c r="C226" i="4"/>
  <c r="D226" i="4"/>
  <c r="E226" i="4"/>
  <c r="C227" i="4"/>
  <c r="D227" i="4"/>
  <c r="E227" i="4"/>
  <c r="C228" i="4"/>
  <c r="D228" i="4"/>
  <c r="E228" i="4"/>
  <c r="D251" i="4"/>
  <c r="E251" i="4" s="1"/>
  <c r="E254" i="4" s="1"/>
  <c r="B254" i="4"/>
  <c r="C254" i="4"/>
  <c r="B255" i="4"/>
  <c r="D255" i="4"/>
  <c r="B267" i="4"/>
  <c r="B268" i="4" s="1"/>
  <c r="D267" i="4"/>
  <c r="D268" i="4" s="1"/>
  <c r="E267" i="4"/>
  <c r="E268" i="4" s="1"/>
  <c r="C268" i="4"/>
  <c r="C269" i="4"/>
  <c r="D269" i="4"/>
  <c r="E269" i="4"/>
  <c r="B279" i="4"/>
  <c r="C279" i="4"/>
  <c r="D279" i="4"/>
  <c r="E279" i="4"/>
  <c r="C280" i="4"/>
  <c r="D280" i="4"/>
  <c r="E280" i="4"/>
  <c r="C281" i="4"/>
  <c r="D281" i="4"/>
  <c r="E281" i="4"/>
  <c r="C286" i="4"/>
  <c r="C289" i="4" s="1"/>
  <c r="B289" i="4"/>
  <c r="D289" i="4"/>
  <c r="E289" i="4"/>
  <c r="E301" i="4"/>
  <c r="C302" i="4"/>
  <c r="D302" i="4"/>
  <c r="E302" i="4"/>
  <c r="B311" i="4"/>
  <c r="B300" i="4" s="1"/>
  <c r="B301" i="4" s="1"/>
  <c r="C311" i="4"/>
  <c r="C300" i="4" s="1"/>
  <c r="D311" i="4"/>
  <c r="D300" i="4" s="1"/>
  <c r="E311" i="4"/>
  <c r="C323" i="4"/>
  <c r="D323" i="4"/>
  <c r="E323" i="4"/>
  <c r="B332" i="4"/>
  <c r="B321" i="4" s="1"/>
  <c r="B322" i="4" s="1"/>
  <c r="C332" i="4"/>
  <c r="C321" i="4" s="1"/>
  <c r="D332" i="4"/>
  <c r="D321" i="4" s="1"/>
  <c r="D322" i="4" s="1"/>
  <c r="E332" i="4"/>
  <c r="E321" i="4" s="1"/>
  <c r="B344" i="4"/>
  <c r="C344" i="4"/>
  <c r="D344" i="4"/>
  <c r="E344" i="4"/>
  <c r="C345" i="4"/>
  <c r="D345" i="4"/>
  <c r="E345" i="4"/>
  <c r="C346" i="4"/>
  <c r="D346" i="4"/>
  <c r="E346" i="4"/>
  <c r="B354" i="4"/>
  <c r="C354" i="4"/>
  <c r="D354" i="4"/>
  <c r="E354" i="4"/>
  <c r="C359" i="4"/>
  <c r="D359" i="4"/>
  <c r="E359" i="4"/>
  <c r="B360" i="4"/>
  <c r="D360" i="4"/>
  <c r="E360" i="4"/>
  <c r="B361" i="4"/>
  <c r="C361" i="4"/>
  <c r="D361" i="4"/>
  <c r="E361" i="4"/>
  <c r="B362" i="4"/>
  <c r="C362" i="4"/>
  <c r="D362" i="4"/>
  <c r="E362" i="4"/>
  <c r="B363" i="4"/>
  <c r="C363" i="4"/>
  <c r="D363" i="4"/>
  <c r="E363" i="4"/>
  <c r="B364" i="4"/>
  <c r="C364" i="4"/>
  <c r="D364" i="4"/>
  <c r="E364" i="4"/>
  <c r="C365" i="4"/>
  <c r="D365" i="4"/>
  <c r="E365" i="4"/>
  <c r="B367" i="4"/>
  <c r="C367" i="4"/>
  <c r="D367" i="4"/>
  <c r="E367" i="4"/>
  <c r="B369" i="4"/>
  <c r="C369" i="4"/>
  <c r="D369" i="4"/>
  <c r="E369" i="4"/>
  <c r="B370" i="4"/>
  <c r="C370" i="4"/>
  <c r="D370" i="4"/>
  <c r="E370" i="4"/>
  <c r="B372" i="4"/>
  <c r="C372" i="4"/>
  <c r="D372" i="4"/>
  <c r="E372" i="4"/>
  <c r="B373" i="4"/>
  <c r="C373" i="4"/>
  <c r="D373" i="4"/>
  <c r="E373" i="4"/>
  <c r="B374" i="4"/>
  <c r="B376" i="4"/>
  <c r="C376" i="4"/>
  <c r="D376" i="4"/>
  <c r="E376" i="4"/>
  <c r="B377" i="4"/>
  <c r="C377" i="4"/>
  <c r="B378" i="4"/>
  <c r="C378" i="4"/>
  <c r="D378" i="4"/>
  <c r="E378" i="4"/>
  <c r="B379" i="4"/>
  <c r="C379" i="4"/>
  <c r="D379" i="4"/>
  <c r="E379" i="4"/>
  <c r="B380" i="4"/>
  <c r="D380" i="4"/>
  <c r="E380" i="4"/>
  <c r="B382" i="4"/>
  <c r="C382" i="4"/>
  <c r="D382" i="4"/>
  <c r="E382" i="4"/>
  <c r="E47" i="5" l="1"/>
  <c r="D229" i="4"/>
  <c r="C380" i="4"/>
  <c r="D192" i="4"/>
  <c r="C271" i="4"/>
  <c r="C270" i="4"/>
  <c r="D377" i="4"/>
  <c r="D69" i="4"/>
  <c r="D70" i="4" s="1"/>
  <c r="D347" i="4"/>
  <c r="E270" i="4"/>
  <c r="D254" i="4"/>
  <c r="D217" i="4"/>
  <c r="D218" i="4" s="1"/>
  <c r="C282" i="4"/>
  <c r="B144" i="4"/>
  <c r="B115" i="4"/>
  <c r="D282" i="4"/>
  <c r="E155" i="4"/>
  <c r="C155" i="4"/>
  <c r="D271" i="4"/>
  <c r="D144" i="4"/>
  <c r="D115" i="4"/>
  <c r="D371" i="4"/>
  <c r="B368" i="4"/>
  <c r="E371" i="4"/>
  <c r="C371" i="4"/>
  <c r="E368" i="4"/>
  <c r="C368" i="4"/>
  <c r="B359" i="4"/>
  <c r="B357" i="4"/>
  <c r="E347" i="4"/>
  <c r="C347" i="4"/>
  <c r="E282" i="4"/>
  <c r="D270" i="4"/>
  <c r="E229" i="4"/>
  <c r="C229" i="4"/>
  <c r="E192" i="4"/>
  <c r="D155" i="4"/>
  <c r="C81" i="4"/>
  <c r="E44" i="4"/>
  <c r="C44" i="4"/>
  <c r="B371" i="4"/>
  <c r="D368" i="4"/>
  <c r="C358" i="4"/>
  <c r="E271" i="4"/>
  <c r="C301" i="4"/>
  <c r="C304" i="4" s="1"/>
  <c r="C303" i="4"/>
  <c r="E115" i="4"/>
  <c r="E117" i="4"/>
  <c r="E357" i="4"/>
  <c r="E144" i="4"/>
  <c r="C115" i="4"/>
  <c r="C118" i="4" s="1"/>
  <c r="C117" i="4"/>
  <c r="C357" i="4"/>
  <c r="D117" i="4"/>
  <c r="C144" i="4"/>
  <c r="E322" i="4"/>
  <c r="E325" i="4" s="1"/>
  <c r="E324" i="4"/>
  <c r="C322" i="4"/>
  <c r="C325" i="4" s="1"/>
  <c r="C324" i="4"/>
  <c r="D324" i="4"/>
  <c r="D301" i="4"/>
  <c r="D303" i="4"/>
  <c r="E303" i="4"/>
  <c r="D78" i="4"/>
  <c r="D81" i="4" s="1"/>
  <c r="D80" i="4"/>
  <c r="E80" i="4"/>
  <c r="D107" i="4"/>
  <c r="D357" i="4"/>
  <c r="E69" i="4"/>
  <c r="E70" i="4" s="1"/>
  <c r="E377" i="4"/>
  <c r="C339" i="3"/>
  <c r="D339" i="3"/>
  <c r="E339" i="3"/>
  <c r="B339" i="3"/>
  <c r="C334" i="3"/>
  <c r="D334" i="3"/>
  <c r="E334" i="3"/>
  <c r="B334" i="3"/>
  <c r="C313" i="3"/>
  <c r="D313" i="3"/>
  <c r="E313" i="3"/>
  <c r="B313" i="3"/>
  <c r="C331" i="3"/>
  <c r="B331" i="3"/>
  <c r="C328" i="3"/>
  <c r="D328" i="3"/>
  <c r="E328" i="3"/>
  <c r="B328" i="3"/>
  <c r="C325" i="3"/>
  <c r="D325" i="3"/>
  <c r="E325" i="3"/>
  <c r="B325" i="3"/>
  <c r="C322" i="3"/>
  <c r="D322" i="3"/>
  <c r="E322" i="3"/>
  <c r="B322" i="3"/>
  <c r="C319" i="3"/>
  <c r="D319" i="3"/>
  <c r="E319" i="3"/>
  <c r="B319" i="3"/>
  <c r="C316" i="3"/>
  <c r="D316" i="3"/>
  <c r="E316" i="3"/>
  <c r="B316" i="3"/>
  <c r="D358" i="4" l="1"/>
  <c r="D118" i="4"/>
  <c r="B358" i="4"/>
  <c r="B384" i="4" s="1"/>
  <c r="E118" i="4"/>
  <c r="C384" i="4"/>
  <c r="E358" i="4"/>
  <c r="E384" i="4" s="1"/>
  <c r="D304" i="4"/>
  <c r="D325" i="4"/>
  <c r="E81" i="4"/>
  <c r="E304" i="4"/>
  <c r="D384" i="4"/>
  <c r="E247" i="3"/>
  <c r="D247" i="3"/>
  <c r="C247" i="3"/>
  <c r="E246" i="3"/>
  <c r="D246" i="3"/>
  <c r="C246" i="3"/>
  <c r="E245" i="3"/>
  <c r="D245" i="3"/>
  <c r="C245" i="3"/>
  <c r="B245" i="3"/>
  <c r="E234" i="3"/>
  <c r="E216" i="3" s="1"/>
  <c r="E217" i="3" s="1"/>
  <c r="D234" i="3"/>
  <c r="D216" i="3" s="1"/>
  <c r="D217" i="3" s="1"/>
  <c r="C234" i="3"/>
  <c r="C216" i="3" s="1"/>
  <c r="D219" i="3" s="1"/>
  <c r="B234" i="3"/>
  <c r="B216" i="3" s="1"/>
  <c r="E218" i="3"/>
  <c r="D218" i="3"/>
  <c r="C218" i="3"/>
  <c r="B217" i="3"/>
  <c r="E205" i="3"/>
  <c r="E187" i="3" s="1"/>
  <c r="E188" i="3" s="1"/>
  <c r="D205" i="3"/>
  <c r="D187" i="3" s="1"/>
  <c r="C205" i="3"/>
  <c r="C187" i="3" s="1"/>
  <c r="B205" i="3"/>
  <c r="B187" i="3" s="1"/>
  <c r="E189" i="3"/>
  <c r="D189" i="3"/>
  <c r="C189" i="3"/>
  <c r="E219" i="3" l="1"/>
  <c r="E190" i="3"/>
  <c r="D188" i="3"/>
  <c r="E191" i="3" s="1"/>
  <c r="D190" i="3"/>
  <c r="C217" i="3"/>
  <c r="C220" i="3" s="1"/>
  <c r="C219" i="3"/>
  <c r="C188" i="3"/>
  <c r="D311" i="3"/>
  <c r="C311" i="3"/>
  <c r="E311" i="3"/>
  <c r="C190" i="3"/>
  <c r="B311" i="3"/>
  <c r="B312" i="3"/>
  <c r="B188" i="3"/>
  <c r="C312" i="3"/>
  <c r="C248" i="3"/>
  <c r="D248" i="3"/>
  <c r="E220" i="3"/>
  <c r="D220" i="3"/>
  <c r="E248" i="3"/>
  <c r="D191" i="3" l="1"/>
  <c r="C191" i="3"/>
  <c r="B344" i="3"/>
  <c r="D66" i="3"/>
  <c r="E66" i="3"/>
  <c r="C308" i="3" l="1"/>
  <c r="B308" i="3"/>
  <c r="B280" i="3" s="1"/>
  <c r="D305" i="3"/>
  <c r="E281" i="3"/>
  <c r="D281" i="3"/>
  <c r="C281" i="3"/>
  <c r="E177" i="3"/>
  <c r="D177" i="3"/>
  <c r="C177" i="3"/>
  <c r="B177" i="3"/>
  <c r="B149" i="3" s="1"/>
  <c r="E150" i="3"/>
  <c r="D150" i="3"/>
  <c r="C150" i="3"/>
  <c r="D331" i="3" l="1"/>
  <c r="D312" i="3" s="1"/>
  <c r="D308" i="3"/>
  <c r="B309" i="3"/>
  <c r="C282" i="3"/>
  <c r="C309" i="3"/>
  <c r="D309" i="3"/>
  <c r="E305" i="3"/>
  <c r="C280" i="3"/>
  <c r="C283" i="3" s="1"/>
  <c r="C151" i="3"/>
  <c r="E151" i="3"/>
  <c r="D151" i="3"/>
  <c r="C149" i="3"/>
  <c r="C152" i="3" s="1"/>
  <c r="E149" i="3"/>
  <c r="D149" i="3"/>
  <c r="E331" i="3" l="1"/>
  <c r="E312" i="3" s="1"/>
  <c r="E344" i="3" s="1"/>
  <c r="E308" i="3"/>
  <c r="D344" i="3"/>
  <c r="D282" i="3"/>
  <c r="D280" i="3"/>
  <c r="D283" i="3" s="1"/>
  <c r="C344" i="3"/>
  <c r="D152" i="3"/>
  <c r="E152" i="3"/>
  <c r="E140" i="3"/>
  <c r="D140" i="3"/>
  <c r="C140" i="3"/>
  <c r="C112" i="3" s="1"/>
  <c r="B140" i="3"/>
  <c r="E113" i="3"/>
  <c r="D113" i="3"/>
  <c r="C113" i="3"/>
  <c r="E282" i="3" l="1"/>
  <c r="E280" i="3"/>
  <c r="E283" i="3" s="1"/>
  <c r="E309" i="3"/>
  <c r="C141" i="3"/>
  <c r="B112" i="3" l="1"/>
  <c r="C115" i="3" s="1"/>
  <c r="C114" i="3"/>
  <c r="B141" i="3"/>
  <c r="E114" i="3"/>
  <c r="E112" i="3"/>
  <c r="E141" i="3"/>
  <c r="D112" i="3"/>
  <c r="D115" i="3" s="1"/>
  <c r="D114" i="3"/>
  <c r="D141" i="3"/>
  <c r="E115" i="3" l="1"/>
  <c r="C103" i="3" l="1"/>
  <c r="D103" i="3"/>
  <c r="E103" i="3"/>
  <c r="B103" i="3"/>
  <c r="C66" i="3"/>
  <c r="B66" i="3"/>
  <c r="B75" i="3" l="1"/>
  <c r="C104" i="3"/>
  <c r="D104" i="3"/>
  <c r="E104" i="3"/>
  <c r="B104" i="3"/>
  <c r="B67" i="3"/>
  <c r="C67" i="3" l="1"/>
  <c r="D67" i="3"/>
  <c r="E67" i="3"/>
  <c r="E77" i="3" l="1"/>
  <c r="D77" i="3"/>
  <c r="C77" i="3"/>
  <c r="E76" i="3"/>
  <c r="D76" i="3"/>
  <c r="C76" i="3"/>
  <c r="E75" i="3"/>
  <c r="D75" i="3"/>
  <c r="C75" i="3"/>
  <c r="C38" i="3"/>
  <c r="D38" i="3"/>
  <c r="E38" i="3"/>
  <c r="B38" i="3"/>
  <c r="E40" i="3"/>
  <c r="D40" i="3"/>
  <c r="C40" i="3"/>
  <c r="E39" i="3"/>
  <c r="D39" i="3"/>
  <c r="C39" i="3"/>
  <c r="C41" i="3" l="1"/>
  <c r="E78" i="3"/>
  <c r="E41" i="3"/>
  <c r="D41" i="3"/>
  <c r="C78" i="3"/>
  <c r="D78" i="3"/>
  <c r="C432" i="6"/>
  <c r="C431" i="6" s="1"/>
  <c r="C396" i="6"/>
  <c r="C401" i="6" s="1"/>
  <c r="C383" i="6" s="1"/>
  <c r="D432" i="6"/>
  <c r="D431" i="6" s="1"/>
  <c r="D396" i="6"/>
  <c r="D401" i="6" s="1"/>
  <c r="D383" i="6" l="1"/>
  <c r="D404" i="6"/>
  <c r="C384" i="6"/>
  <c r="C387" i="6" s="1"/>
  <c r="C386" i="6"/>
  <c r="C403" i="6"/>
  <c r="C404" i="6"/>
  <c r="C436" i="6" l="1"/>
  <c r="E386" i="6"/>
  <c r="D384" i="6"/>
  <c r="D386" i="6"/>
  <c r="D403" i="6"/>
  <c r="D436" i="6" s="1"/>
  <c r="D387" i="6" l="1"/>
  <c r="E387" i="6"/>
</calcChain>
</file>

<file path=xl/comments1.xml><?xml version="1.0" encoding="utf-8"?>
<comments xmlns="http://schemas.openxmlformats.org/spreadsheetml/2006/main">
  <authors>
    <author>Ina Dhaskali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Ina Dhaskali:</t>
        </r>
        <r>
          <rPr>
            <sz val="9"/>
            <color indexed="81"/>
            <rFont val="Tahoma"/>
            <family val="2"/>
          </rPr>
          <t xml:space="preserve">
te hiqet njeri se ka perseritje</t>
        </r>
      </text>
    </comment>
  </commentList>
</comments>
</file>

<file path=xl/sharedStrings.xml><?xml version="1.0" encoding="utf-8"?>
<sst xmlns="http://schemas.openxmlformats.org/spreadsheetml/2006/main" count="1947" uniqueCount="323">
  <si>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</si>
  <si>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</si>
  <si>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</si>
  <si>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</si>
  <si>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</si>
  <si>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2019-2021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</si>
  <si>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</si>
  <si>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</si>
  <si>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</si>
  <si>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</si>
  <si>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</si>
  <si>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</si>
  <si>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</si>
  <si>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</si>
  <si>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</si>
  <si>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</si>
  <si>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</si>
  <si>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</si>
  <si>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</si>
  <si>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</si>
  <si>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</si>
  <si>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</si>
  <si>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</si>
  <si>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</si>
  <si>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</si>
  <si>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</si>
  <si>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</si>
  <si>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Vlera e Synuar</t>
  </si>
  <si>
    <t>Produkti 1</t>
  </si>
  <si>
    <t>Kodi i Projektit të Investimeve</t>
  </si>
  <si>
    <t>Vlera Bazë</t>
  </si>
  <si>
    <t>601. Sigurimet Shoqërore dhe Shendetësore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</si>
  <si>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</si>
  <si>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</si>
  <si>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</si>
  <si>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 xml:space="preserve">FORMAT 2: FORMATI STANDARD I PËRGATITJES SË KËRKESAVE BUXHETORE PBA 2019-2021 </t>
  </si>
  <si>
    <t xml:space="preserve">230. Aktive të patrupëzuara </t>
  </si>
  <si>
    <t xml:space="preserve">231. Aktive të trupëzuara </t>
  </si>
  <si>
    <t xml:space="preserve">Shpenzimet Korrente* </t>
  </si>
  <si>
    <t>Kapitulli 01</t>
  </si>
  <si>
    <t>Kapitulli 05</t>
  </si>
  <si>
    <t>Kodi i Projektit sipas listes se investimeve</t>
  </si>
  <si>
    <t>Kapitull 05</t>
  </si>
  <si>
    <t>Buxheti 2019-2021</t>
  </si>
  <si>
    <t>Planifikim , Menaxhim dhe Administrim</t>
  </si>
  <si>
    <t>01110</t>
  </si>
  <si>
    <t>nr. punonjësish</t>
  </si>
  <si>
    <t>Kategoria 2: Shpenzimet për projekte investimesh</t>
  </si>
  <si>
    <t xml:space="preserve">Shënim: Shpjegoni supozimet dhe llogaritjet për Produktin 1 </t>
  </si>
  <si>
    <t>Totali i shpenzimeve të Programit sipas produkteve*****</t>
  </si>
  <si>
    <t>Totali i shpenzimeve të Programit sipas artikujve*****</t>
  </si>
  <si>
    <t>Shpenzimet Kapitale</t>
  </si>
  <si>
    <t xml:space="preserve">Rikonstruksion Ambjentesh
</t>
  </si>
  <si>
    <t xml:space="preserve">Blerje pajisjesh të ndryshme
</t>
  </si>
  <si>
    <t xml:space="preserve">Pajisje zyre të blera për aparatin e MEPJ 
</t>
  </si>
  <si>
    <t>Objektivi 2 i Politikës së Programit</t>
  </si>
  <si>
    <t xml:space="preserve">Nr vizitash, takimesh, pritjesh zyrtare
</t>
  </si>
  <si>
    <t>Trend rritës</t>
  </si>
  <si>
    <t xml:space="preserve">Akte ligjore/nënligjore te hartuara
</t>
  </si>
  <si>
    <t>nr. aktesh</t>
  </si>
  <si>
    <t>601. Sigurimet Shoqërore dhe Shëndetësore</t>
  </si>
  <si>
    <t>Planifikim dhe menaxhim efiçent i burimeve njerëzore dhe financiare të MEPJ. Mbështetje financiare, njerëzore, dokumentare dhe me shërbim, për realizmin e politikave të institucionit duke siguruara një lidhje efikase midis MEPJ dhe përfaqësive diplomatike. Organizim dhe realizim i veprimtarisë protokollare të shtetit shqiptar.</t>
  </si>
  <si>
    <t>Përmirësim i administrimit dhe rritje e vazhdueshme cilësore e kapaciteteve te burimeve njerëzore dhe financiare për një shërbim profesional publik diplomatik</t>
  </si>
  <si>
    <t>Menaxhim efektiv dhe racional i burimeve njerëzore, financiare dhe teknologjisë se larte për te rritur reagimi  dhe cilësinë e shërbimit diplomatik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</si>
  <si>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</si>
  <si>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</si>
  <si>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</si>
  <si>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</si>
  <si>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nr. kontratash</t>
  </si>
  <si>
    <t>nr. audititimesh</t>
  </si>
  <si>
    <t xml:space="preserve">Produkti 4 </t>
  </si>
  <si>
    <t xml:space="preserve">Aktivitete zyrtare dhe veprimtari protokollare sipas Ceremonialit të RSh-së
</t>
  </si>
  <si>
    <t>Blerje pajisje zyre për aparatin e MEPJ</t>
  </si>
  <si>
    <t>nr. pajijesh</t>
  </si>
  <si>
    <t>Treguesit e Performancës për Objektivin 2</t>
  </si>
  <si>
    <t>Punonjës të rekrutuar dhe të trajnuar</t>
  </si>
  <si>
    <t xml:space="preserve">Numri i punonjësve të shtuar rishtazi në shërbimin e jashtëm dhe të trajnuar në funsion të periditesimit të njohurive </t>
  </si>
  <si>
    <t>Auditime të kryera pranë misioneve diplomatike dhe konsullorete të RSh-së jashtë vendit dhe aparatit të MEPJ</t>
  </si>
  <si>
    <t>Zbatimi me perpikmeri i Ceremonialit të RSh-se dhe konventave ndërkombëtare</t>
  </si>
  <si>
    <t>Respektimi i afateve për përmbylljen e praktikave me Trupin Diplomatik dhe institucione shqiptare për ceshgjte financiare dhe protokollare</t>
  </si>
  <si>
    <t xml:space="preserve">Intensiteti I komunikimit ne lidhje me këshillimet qe Protokolli I Shtetit kryen për institucionet shtetërore dhe trupin diplomatik ne lidhje me zbatimin e Ceremonialit </t>
  </si>
  <si>
    <t>Volumi I vizitave dhe aktiviteteve shtetërore</t>
  </si>
  <si>
    <t>Organizmi pofesional i aktiviteteve zyrtare, vizitave dhe veprimtarisë protokollare sipas Ceremonialit të RSh-së</t>
  </si>
  <si>
    <t>Niveli i shrytezimit te kapacitetve njerezore</t>
  </si>
  <si>
    <t>Struktura komunikimi (rrjete interneti- dhe nderlidhese) te rinovuara</t>
  </si>
  <si>
    <t>% e stafit te trajnuar kundrejt totalit te programit</t>
  </si>
  <si>
    <t>% e drejtuesve femra kundrejt totalit te pozicioneve drejtuese te porgramit</t>
  </si>
  <si>
    <t>% e Personave me aftesi te kufizuar te perzgjedhur ne program kondrejt totalit te punonjësve te  programit</t>
  </si>
  <si>
    <t>Niveli I fondeve arkivore te shrytezuar nga strukturat e MEPJ</t>
  </si>
  <si>
    <t>% e fondeve arkivore te aksesueshme nga studiues</t>
  </si>
  <si>
    <t>Detyrime te prapambetura te krijuara</t>
  </si>
  <si>
    <t>% e kontratave te anulluar kundrjt totali te nenshkruar.</t>
  </si>
  <si>
    <t xml:space="preserve">% e praktikave prokuruese te perbyllura brenda afatave </t>
  </si>
  <si>
    <t>Angazhime auditimi te realizuar sipas planit</t>
  </si>
  <si>
    <t>Misione auditimi te kryera sipas standarteve</t>
  </si>
  <si>
    <t>Kapacitete buxhetore te shfrytëzuara</t>
  </si>
  <si>
    <t>Aktiviteti shkresor i stafit te programit</t>
  </si>
  <si>
    <t xml:space="preserve">Pajisje kompjuterike të blera për aparatin e MEPJ 
</t>
  </si>
  <si>
    <t xml:space="preserve"> Detyrime kontraktuale</t>
  </si>
  <si>
    <t xml:space="preserve">Shërbime te përgjithshme te kontraktuara nga MEPJ </t>
  </si>
  <si>
    <t>M150030</t>
  </si>
  <si>
    <t>M150001</t>
  </si>
  <si>
    <t>M150026</t>
  </si>
  <si>
    <t>Produkti 2</t>
  </si>
  <si>
    <t xml:space="preserve">Rikonstruksion godine kati i tretë+ kater
</t>
  </si>
  <si>
    <t>Kosto totale e produktit 2</t>
  </si>
  <si>
    <t>Produkti 3</t>
  </si>
  <si>
    <t>Kosto totale e produktit 3</t>
  </si>
  <si>
    <t xml:space="preserve">Ambjente te rikonstruktuara 
</t>
  </si>
  <si>
    <t>230. Aktivet e patrupëzuara</t>
  </si>
  <si>
    <t>Kosto totale e produktit X</t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</si>
  <si>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</si>
  <si>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copë </t>
  </si>
  <si>
    <t>Blerje automjete protokollare për misionet diplomatike dhe poste konsullore</t>
  </si>
  <si>
    <t>Automjete të blera për misionet diplomatike</t>
  </si>
  <si>
    <t>Blerje pajisje kompjuterike per Misionet diplomatike dhe postet konsullore</t>
  </si>
  <si>
    <t>M150005</t>
  </si>
  <si>
    <t>Kodi I projektit ne listen e investimeve</t>
  </si>
  <si>
    <t>Pajisje kompjuterike të blera</t>
  </si>
  <si>
    <t>Blerje pajisje zyre dhe orendi shtepijake per misionet diplomatike dhe postet konsullore</t>
  </si>
  <si>
    <t>Pajisje zyre te blera</t>
  </si>
  <si>
    <t>Blerje pajisje, sisteme, makineri te ndryshme</t>
  </si>
  <si>
    <r>
      <t xml:space="preserve">Detajimi i Kostos Totale të </t>
    </r>
    <r>
      <rPr>
        <b/>
        <sz val="8"/>
        <color rgb="FFFF0000"/>
        <rFont val="Garamond"/>
        <family val="1"/>
      </rPr>
      <t>Produktit 1&amp;2</t>
    </r>
    <r>
      <rPr>
        <b/>
        <sz val="8"/>
        <color theme="1"/>
        <rFont val="Garamond"/>
        <family val="1"/>
      </rPr>
      <t xml:space="preserve"> sipas Artikujve Ekonomikë</t>
    </r>
  </si>
  <si>
    <t>nr. studimesh dhe ekspertizash</t>
  </si>
  <si>
    <t>Studime dhe ekspertiza</t>
  </si>
  <si>
    <t>Kodi i Projektit sipas listës se investimeve</t>
  </si>
  <si>
    <t>Studim ne marreveshje me qeverine e Kosoves</t>
  </si>
  <si>
    <t xml:space="preserve">Produkti 1 </t>
  </si>
  <si>
    <t>Kodi i Projektit të Investimeve****</t>
  </si>
  <si>
    <t>Kategoria 1: Shpenzimet Administrative Kapitale</t>
  </si>
  <si>
    <t>Shpenzimet Kapitale***</t>
  </si>
  <si>
    <t>Kontrolli</t>
  </si>
  <si>
    <t>Kosto totale e produktit 6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</si>
  <si>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</si>
  <si>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aktivitete, konferenca, ministerial</t>
  </si>
  <si>
    <t>Hyrja ne trojken e OSBE per peroiudhen 2019-2021 dhe marrja e Kryesise se OSB-së per vitin 2020</t>
  </si>
  <si>
    <t>Aktivitete në kuader të OSBE-së</t>
  </si>
  <si>
    <t>Produkti 6</t>
  </si>
  <si>
    <t>Kosto totale e produktit 5</t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</si>
  <si>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</si>
  <si>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t>numër kontributesh</t>
  </si>
  <si>
    <t>Derdhje kontributesh dhe kuota në organizatat ndërkombëtare në të cilat vendi ynë aderon</t>
  </si>
  <si>
    <t>Kuota ndërkombëtare</t>
  </si>
  <si>
    <t>Produkti 5</t>
  </si>
  <si>
    <t>Identifikimi dhe rregjistrimi i adresave të shtetasve shqiptar që jetojnë jashtë teritorit të RSH</t>
  </si>
  <si>
    <t>Shtetas shqiptar që jetojnë jashtë teritorit të RSH të rregjistruar</t>
  </si>
  <si>
    <t>Produkti 4</t>
  </si>
  <si>
    <t>numër personash</t>
  </si>
  <si>
    <t>Detyrimi ndaj bashkëshortëve (për sigurimet shoqërore dhe shpërblimi) dhe fëmijëve nën moshën 18 vjeç  (për shpërblimin), të personelit të misioneve diplomatike dhe posteve konsullore, sipas VKM nr. 20, dt. 18.01.2017.</t>
  </si>
  <si>
    <t xml:space="preserve">Familjarë të diplomateve të trajtuar sipas ligjit 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</si>
  <si>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</si>
  <si>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t>numër përfaqësish diplomatike</t>
  </si>
  <si>
    <t xml:space="preserve">Përballimi i shpenzimeve për funksionimin dhe aktivitetet e misioneve diplomatike dhe posteve konsullore në funksion të arritjes së objektivave politiko-diplomatike (analizë, konsultim, përfaqësim). </t>
  </si>
  <si>
    <t xml:space="preserve">Misione diplomatike dhe posteve konsullore mbeshtetur me logjistikën e nevojshme </t>
  </si>
  <si>
    <t>numër punonjësish</t>
  </si>
  <si>
    <t xml:space="preserve">Mbështetja e personelit të misioneve diplomatike dhe posteve konsullore me mjete financiare të nevojshme për jetesën dhe kushtet e punës. </t>
  </si>
  <si>
    <t>Misioneve diplomatike dhe poste konsullore mbeshtetur me kushte të përshtatshme</t>
  </si>
  <si>
    <t>Produktet për Objektivin 1</t>
  </si>
  <si>
    <t>Rritja e cilesisë të dokumentacioneve te shtetit shqiptar të lëshuara nga PD te RSH me qëllim, rritjen e besueshmërisë imazhit dhe reputacionit të tyre. (leje kalimi dhe viza e re pull)</t>
  </si>
  <si>
    <t xml:space="preserve">Rritja e numrit të grave diplomate në pozicione ekzekutive dhe drejtuese </t>
  </si>
  <si>
    <t xml:space="preserve">Fillimi i zbatimit të projektit për rregjistrimin e shtetasve shqiptar jashtë </t>
  </si>
  <si>
    <t>5 vende</t>
  </si>
  <si>
    <t>7 vende</t>
  </si>
  <si>
    <t xml:space="preserve">Liberalizimi i rregjimit të vizave për shtetasit shqiptar </t>
  </si>
  <si>
    <t xml:space="preserve">Lehtësimi dhe shkurtimi i dokumentacionit për sherbimet konsullore të kërkuara nga Shtetasit shqiptar jashtë </t>
  </si>
  <si>
    <t>Konsolidimi dhe rritja e cilësisë së shërbimeve konsullore nëpërmjet platformës SHKO në favor të shtetasve shqiptar që punojnë dhe jetojnë jashtë</t>
  </si>
  <si>
    <t xml:space="preserve">Rrtitja e rolit të përfaqësimit të Shqipërisë në ON dhe në pozicione drejtuese të sistemit të tyre </t>
  </si>
  <si>
    <t>Hyrja në Trojkën e OSBE-së për periudhën 2019-2021 dhe marrja e Kryesisë për vitin 2020</t>
  </si>
  <si>
    <t>Rritja e numri të takimeve të diplomatëve me figurat politike, zyrtare kulturore, ekonomike dhe me diplomatë të vendit pritës</t>
  </si>
  <si>
    <t>Intensifikimi i punës, për përmirësimin e strukturës dhe i metodave të punës të përfaqësive diplomatike dhe konsullore për përmbushjen e detyrimeve për hapjen e negociatave të anëtarësimit në BE si dhe të shërbimit ndaj të gjithë personave të interesuar. Përparimi dhe konsolidimi i mëtejshëm i marrëdhënieve dy dhe shumëpalëshe me fokus dimensionin ekonomiko- tregetar dhe ekspozimin kuturor të Shqiperisë.</t>
  </si>
  <si>
    <t>Shërbim konsullor të mbështetur në profesionalizëm, eficiencë, transparencë dhe përgjegjshmëri.</t>
  </si>
  <si>
    <t>Pjesëmarrje aktive dhe zbatimi i detyrimeve të anëtarësimit ne organizata dhe forume shumepaleshe, ku jemi palë.</t>
  </si>
  <si>
    <t>Promovimi dhe zhvillimi i diplomacisë publike dhe ekonomike në funksion të parmirësimit të imazhit të Shqiperisë në botë dhe mbështetja e shqiptarëve jashtë vendit si dhe parfshirja e tyre në zhvillimet brenda vendit.</t>
  </si>
  <si>
    <t>Realizimi dhe zgjerimi i bashkëpunimit shumëpalësh rajonal, përfshirë implementimin e vendimeve të mara në kuadër të Procesit të Berlinit</t>
  </si>
  <si>
    <t xml:space="preserve">Zhvillimi i mëtejshëm i tërësisë së marrëdhanieve me vendet e tjera, me prioritet marrëdhëniet me partnerë strategjikë, vendet mike dhe aleate si dhe vendet fqinje, pjesemarrje aktive në nismat rajonale </t>
  </si>
  <si>
    <t>Përfaqësimi i RSH në shtetin pritës ose në Organizatat Ndërkombëtare, mbrojtja në shtetin pritës të interesave të RSH dhe të shtetasve ose personave juridik të saj, në përputhje me të drejtën ndërkombëtare; nxitja e zhvillimit të tërësisë së marrëdhenieve (politike, ekonomike, kulturore, arsimore, shkencore etj.)  ndërmjet RSH dhe shtetit pritës si dhe përfaqësimi në organizatat ndërkombëtare pranë të cilave RSH është akredituar;</t>
  </si>
  <si>
    <t>Tërësia e funksioneve aktivitetit  dhe shërbimeve që ofrojnë përfaqësitë diplomatike dhe postet konsullore të RSH jashtë vendit, në përputhje me Kushtetutën, normat e të drejtës ndërkombëtare, ligjin për shërbimin e jashtëm të Qeverisë Shqiptare, që synojnë nxitjen dhe zhvillimin e marrëdhënieve të bashkëpunimit të gjithanshëm, mbrojtjen dhe avancimin i interesave kombëtare  dhe përkujdesin për qytetarët shqiptarë kudo ata ndodhen.</t>
  </si>
  <si>
    <t>01120</t>
  </si>
  <si>
    <t>Mbeshtetje diplomatike jashte vendit</t>
  </si>
  <si>
    <t>Kapitull 02</t>
  </si>
  <si>
    <t>Kapitulli 03</t>
  </si>
  <si>
    <t>Kapitulli 04</t>
  </si>
  <si>
    <t>Kapitulli 02</t>
  </si>
  <si>
    <t>nr pajisjesh</t>
  </si>
  <si>
    <t xml:space="preserve">nr. aktivitetesh </t>
  </si>
  <si>
    <t>Aktivitet promovues brenda dhe jashte vendit ne funksion te objektivave te diplomacise ekonomike, publike dhe diaspores</t>
  </si>
  <si>
    <t xml:space="preserve">Aktivitet promovues brenda dhe jashte vendit ne funksion te objektivave te diplomacise ekonomike, publike dhe diaspores
</t>
  </si>
  <si>
    <t>Mbeshtetje per mesimin e gjuhes dhe kultures shqipe per diasporen shqiptare ne bote</t>
  </si>
  <si>
    <t>Numër perfaqesues diaspore te angazhuar</t>
  </si>
  <si>
    <t>Investime shqiptare te promovuara jashte Shqiperie</t>
  </si>
  <si>
    <t xml:space="preserve">Investime te huaja te perthithura ne Shqiperi </t>
  </si>
  <si>
    <t>Vendit 1</t>
  </si>
  <si>
    <t>Rritja e nivelit te rankimit te MEPJ ne Dixhital Diplomacine boterore.</t>
  </si>
  <si>
    <t>Trend rrites</t>
  </si>
  <si>
    <t>Treguesit e Performancës për Objektivin 3</t>
  </si>
  <si>
    <t>Forcimi dhe rritja e rolit të diplomacisë publike, ekonomike dhe diasporës nepermjet promovimit te kredencialeve ekonomike, si dhe përmirësimi i perceptimit të publikut shqipfolës mbi MEPJ</t>
  </si>
  <si>
    <t>Objektivi 3 i Politikës së Programit</t>
  </si>
  <si>
    <t>nr. sherbimesh</t>
  </si>
  <si>
    <t>Realizimi i një shërbimi konsullor të mbështetur në profesionalizëm, efiçensë, transparencë dhe përgjegjshmëri</t>
  </si>
  <si>
    <t xml:space="preserve">Shërbime konsullore te ofruara
</t>
  </si>
  <si>
    <t>Produktet për Objektivin 2</t>
  </si>
  <si>
    <t>Lehtesimi dhe shkurtimi I dokumenatcioneve për sherbimet konsullore te kerkuara nga Shtetasit Shqiptare</t>
  </si>
  <si>
    <t>Fillimi I Zbatimit te projektit për regjistrimin e shtetasve shqiptar jashtë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</si>
  <si>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</si>
  <si>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Veprimtari dy dhe shume paleshe në kuadër te rritjes dhe intensififkimit te marrëdhënieve me vendeve dhe organizata ndërkombëtare dhe nisma rajonale  ne kuadër te angazhimit proaktiv </t>
  </si>
  <si>
    <t xml:space="preserve">Takime diplomatike dy dhe shume paleshe </t>
  </si>
  <si>
    <t>nr. vizita, takimesh</t>
  </si>
  <si>
    <t>Lobim për hapjen dhe avancimin e negociatave</t>
  </si>
  <si>
    <t>Takime lobimi për hapjen e negociatave</t>
  </si>
  <si>
    <t xml:space="preserve">Produkti 2 </t>
  </si>
  <si>
    <t>Aktivitetete sipas fushes se veprimeve te drejtorive te programit</t>
  </si>
  <si>
    <t xml:space="preserve">Akte ligjore/nenligjore te hartuara
</t>
  </si>
  <si>
    <t xml:space="preserve">Rritja e numrit te gradave diplomatike ne funksione ekzekutive dhe drejtuese </t>
  </si>
  <si>
    <t>Rol Aktiv ne Keshillin Ekzekutiv te UNESCO dhe pjesëmarrje me kontribute ne politikat e UNESCO-s. ( kontribute ne 2 projekte për perfshirjen  ne listen  e Trashegimise Boterore</t>
  </si>
  <si>
    <t>Rritja e kontributit tone ne operacionet paqerijetes (3-4 misione)ne funskion dhe te realizimit te objektivit tone ne KS</t>
  </si>
  <si>
    <t>Futja e Keshillin e sigurimit te OKB si Anëtar jo permanent për periudhen 2022-2023</t>
  </si>
  <si>
    <t>Permbushja e detyrimeve qe Shqiperia duhet te realizoje gjate 2019 si anëtar i Trojkes ( 5 pjesëmarrje te Ministrit ne forume apo Samite rajonale</t>
  </si>
  <si>
    <t>Hyrja ne Trojken e OSBE për periudhen 2019-2020 dhe Marrja e Kryesise  për vitin 2020</t>
  </si>
  <si>
    <t>Lobim pr Njohjen dhe pranimin e Mosoves ne ON. Bashkepunim dhe asistence e fekusuar me vendet e DEAQ për Kryesine e OSBE dhe Lobim për Kosoven te OKB. Konkretizimi I bashkëpunimit ekonomik me vendet e AQ. Intensifikim bashkepunimi me diasporen</t>
  </si>
  <si>
    <t>Mbeshteje për hapjne e negociatave brenda qershorit 2019</t>
  </si>
  <si>
    <t>Nisma rajonale te kryesuara</t>
  </si>
  <si>
    <t>Marreveshje rajonale te nenshkruara</t>
  </si>
  <si>
    <t>Intensitet i rritur i marrëdhënieve 2 paleshe me vendet e rajonit</t>
  </si>
  <si>
    <t>Zhvillimi i metejshëm i tërësisë së marrëdhenieve me vendet e tjera me prioritet marrëdhëniet me partner strategjik, vendet mike dhe aleate si dhe vendet fqinjë dhe angazhimi si vend anëtar ne Orgaznita Nderkombetare</t>
  </si>
  <si>
    <t>viti 2020</t>
  </si>
  <si>
    <t>viti 2019</t>
  </si>
  <si>
    <t>Kryesia e OSBE</t>
  </si>
  <si>
    <t>Anetaresimin ne BE</t>
  </si>
  <si>
    <t>Intesifikimi i punës, përpjekjeve dhe kordinimi ndërinstitucional i procesit për përmbushjen e detyrimeve për hapjen e negociatave të anëtarësimit në BE"</t>
  </si>
  <si>
    <t xml:space="preserve">Përmirësimi i imazhit të vendit në Europë si dhe intesifikimi i përpjekjeve për integrimin e vendit në BE.
</t>
  </si>
  <si>
    <t>Zbatimi i prioriteteve të politikës së jashtme të qeverisë dhe Strategjisë Kombëtare për Zhvillim dhe Integrim. Drejtimi teknik dhe bashkërendimi i procesit të anëtarësimit të RSH në Bashkimin Evropian.</t>
  </si>
  <si>
    <t>01130</t>
  </si>
  <si>
    <t>Aktiviteti diplomatik dhe konsullor i MEPJ</t>
  </si>
  <si>
    <t xml:space="preserve"> numer vizita, takime, konsultime, </t>
  </si>
  <si>
    <t>Kosto totale e produktit 13</t>
  </si>
  <si>
    <r>
      <t xml:space="preserve">Detajimi i Kostos Totale të </t>
    </r>
    <r>
      <rPr>
        <b/>
        <sz val="8"/>
        <color rgb="FFFF0000"/>
        <rFont val="Garamond"/>
        <family val="1"/>
      </rPr>
      <t>Produktit 13</t>
    </r>
    <r>
      <rPr>
        <b/>
        <sz val="8"/>
        <color theme="1"/>
        <rFont val="Garamond"/>
        <family val="1"/>
      </rPr>
      <t xml:space="preserve"> sipas Artikujve Ekonomikë</t>
    </r>
  </si>
  <si>
    <t>nr.projektesh</t>
  </si>
  <si>
    <t>Mbështetje për Organizatat e Shoqërisë Civile lidhur me procesin e Integrimit Europian</t>
  </si>
  <si>
    <t xml:space="preserve">I ri </t>
  </si>
  <si>
    <t>Kodi I projektit sipas listes se investimeve</t>
  </si>
  <si>
    <t>Mbështetje për Organizatat e Shoqërisë Civile</t>
  </si>
  <si>
    <t xml:space="preserve">Produkti 13 </t>
  </si>
  <si>
    <t>Kosto totale e produktit 12</t>
  </si>
  <si>
    <r>
      <t xml:space="preserve">Detajimi i Kostos Totale të </t>
    </r>
    <r>
      <rPr>
        <b/>
        <sz val="8"/>
        <color rgb="FFFF0000"/>
        <rFont val="Garamond"/>
        <family val="1"/>
      </rPr>
      <t>Produktit 12</t>
    </r>
    <r>
      <rPr>
        <b/>
        <sz val="8"/>
        <color theme="1"/>
        <rFont val="Garamond"/>
        <family val="1"/>
      </rPr>
      <t xml:space="preserve"> sipas Artikujve Ekonomikë</t>
    </r>
  </si>
  <si>
    <t>Project Preparation Facility _PPF</t>
  </si>
  <si>
    <t>GM15009</t>
  </si>
  <si>
    <t>PPF</t>
  </si>
  <si>
    <t>Produkti 12</t>
  </si>
  <si>
    <r>
      <t>Project Preparation Facility _PPF</t>
    </r>
    <r>
      <rPr>
        <sz val="8"/>
        <color rgb="FFC00000"/>
        <rFont val="Garamond"/>
        <family val="1"/>
      </rPr>
      <t xml:space="preserve">* </t>
    </r>
  </si>
  <si>
    <t>Kosto totale e produktit 11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</si>
  <si>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11</t>
    </r>
    <r>
      <rPr>
        <b/>
        <sz val="8"/>
        <color theme="1"/>
        <rFont val="Garamond"/>
        <family val="1"/>
      </rPr>
      <t xml:space="preserve"> sipas Artikujve Ekonomikë</t>
    </r>
  </si>
  <si>
    <t>Asistencë për menaxhimin e programeve të bashkëpunimit Territorial</t>
  </si>
  <si>
    <t>GM15012</t>
  </si>
  <si>
    <t>Asistencë teknike IPA CBC ADRION</t>
  </si>
  <si>
    <t xml:space="preserve">Produkti 11 </t>
  </si>
  <si>
    <t>Kosto totale e produktit 10</t>
  </si>
  <si>
    <r>
      <t xml:space="preserve">Detajimi i Kostos Totale të </t>
    </r>
    <r>
      <rPr>
        <b/>
        <sz val="8"/>
        <color rgb="FFFF0000"/>
        <rFont val="Garamond"/>
        <family val="1"/>
      </rPr>
      <t>Produktit 10</t>
    </r>
    <r>
      <rPr>
        <b/>
        <sz val="8"/>
        <color theme="1"/>
        <rFont val="Garamond"/>
        <family val="1"/>
      </rPr>
      <t xml:space="preserve"> sipas Artikujve Ekonomikë</t>
    </r>
  </si>
  <si>
    <t>Projekti Platform</t>
  </si>
  <si>
    <t xml:space="preserve">Produkti 10 </t>
  </si>
  <si>
    <r>
      <t xml:space="preserve">Detajimi i Kostos Totale të </t>
    </r>
    <r>
      <rPr>
        <b/>
        <sz val="8"/>
        <color rgb="FFFF0000"/>
        <rFont val="Garamond"/>
        <family val="1"/>
      </rPr>
      <t>Produktit 9</t>
    </r>
    <r>
      <rPr>
        <b/>
        <sz val="8"/>
        <color theme="1"/>
        <rFont val="Garamond"/>
        <family val="1"/>
      </rPr>
      <t xml:space="preserve"> sipas Artikujve Ekonomikë</t>
    </r>
  </si>
  <si>
    <t>GM15011</t>
  </si>
  <si>
    <t>Asistencë teknike Itali-Shqipëri-Mali i Zi</t>
  </si>
  <si>
    <t xml:space="preserve">Produkti 9 </t>
  </si>
  <si>
    <t>Asistencë teknike IPA CBC Itali, Shqipëri, Mali i Zi</t>
  </si>
  <si>
    <r>
      <t xml:space="preserve">Detajimi i Kostos Totale të </t>
    </r>
    <r>
      <rPr>
        <b/>
        <sz val="8"/>
        <color rgb="FFFF0000"/>
        <rFont val="Garamond"/>
        <family val="1"/>
      </rPr>
      <t>Produktit 8</t>
    </r>
    <r>
      <rPr>
        <b/>
        <sz val="8"/>
        <color theme="1"/>
        <rFont val="Garamond"/>
        <family val="1"/>
      </rPr>
      <t xml:space="preserve"> sipas Artikujve Ekonomikë</t>
    </r>
  </si>
  <si>
    <t>GM15010</t>
  </si>
  <si>
    <t>Asistencë teknike Balkan Mediterranean</t>
  </si>
  <si>
    <t xml:space="preserve">Produkti 8 </t>
  </si>
  <si>
    <t>Asistencë teknike IPA CBC Balkan Mediterranean</t>
  </si>
  <si>
    <t xml:space="preserve">Kosto totale e produktit 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</si>
  <si>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7 </t>
    </r>
    <r>
      <rPr>
        <b/>
        <sz val="8"/>
        <color theme="1"/>
        <rFont val="Garamond"/>
        <family val="1"/>
      </rPr>
      <t>sipas Artikujve Ekonomikë</t>
    </r>
  </si>
  <si>
    <t>GM15007</t>
  </si>
  <si>
    <t>Asistencë teknike MED</t>
  </si>
  <si>
    <t xml:space="preserve">Produkti 7 </t>
  </si>
  <si>
    <t>Kosto totale e produkti 6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</si>
  <si>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6 </t>
    </r>
    <r>
      <rPr>
        <b/>
        <sz val="8"/>
        <color theme="1"/>
        <rFont val="Garamond"/>
        <family val="1"/>
      </rPr>
      <t>sipas Artikujve Ekonomikë</t>
    </r>
  </si>
  <si>
    <t>GM15013</t>
  </si>
  <si>
    <t>Asistencë teknike IPA CBC Adrion</t>
  </si>
  <si>
    <t xml:space="preserve">Produkti 6 </t>
  </si>
  <si>
    <t>Asistencë teknike IPA CBC projekti Strategjik Adrion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</si>
  <si>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5 </t>
    </r>
    <r>
      <rPr>
        <b/>
        <sz val="8"/>
        <color theme="1"/>
        <rFont val="Garamond"/>
        <family val="1"/>
      </rPr>
      <t>sipas Artikujve Ekonomikë</t>
    </r>
  </si>
  <si>
    <t>GM15006</t>
  </si>
  <si>
    <t>AT IPA Shqipëri-Kosovë</t>
  </si>
  <si>
    <t>Asistencë teknike IPA CBC Shqipëri-Kosovë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</si>
  <si>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</si>
  <si>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GM15005</t>
  </si>
  <si>
    <t>AT IPA Shqipëri-Maqedoni</t>
  </si>
  <si>
    <t>Asistencë teknike IPA CBC Shqipëri-Maqedoni</t>
  </si>
  <si>
    <t xml:space="preserve">Kosto totale e projektit 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</si>
  <si>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3 </t>
    </r>
    <r>
      <rPr>
        <b/>
        <sz val="8"/>
        <color theme="1"/>
        <rFont val="Garamond"/>
        <family val="1"/>
      </rPr>
      <t>sipas Artikujve Ekonomikë</t>
    </r>
  </si>
  <si>
    <t>GM15004</t>
  </si>
  <si>
    <t>AT IPA Shqipëri-Greqi</t>
  </si>
  <si>
    <t>Asistencë teknike IPA CBC Shqipëri-Greqi</t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</si>
  <si>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</si>
  <si>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</si>
  <si>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GM15003</t>
  </si>
  <si>
    <t>AT IPA Shqipëri-Mali i Zi</t>
  </si>
  <si>
    <t>Asistencë teknike IPA CBC Shqipëri-Mali i Zi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</si>
  <si>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</si>
  <si>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t>Projekti mbështet ngritjen e kapaciteteve të administratës publike nëpërmjet asistencës teknike, trainimeve, hartimit të metodologjive të punës për procesin e Integrimit Europian</t>
  </si>
  <si>
    <t>GM15008</t>
  </si>
  <si>
    <t>Forcimi i kapaciteteve të MEPJ dhe ministrive të linjës për procesin e Integrimit Europian</t>
  </si>
  <si>
    <t>SMEI IV</t>
  </si>
  <si>
    <t xml:space="preserve">nr. i aktiviteteve </t>
  </si>
  <si>
    <t>Organizimi dhe koordinimi i aktiviteteve për zbatimin e MSA-së, hapjen e negociatave të anëtarësimit; Programimi, Monitorimi i fondeve IPA komponentët kombëtare, bashkëpunimit territorial, ëBIF, Multi-country, etj; Realizimi i Planit të përkthimit të acquis dhe vlerësimi i përputhshmërisë së projekt-akteve ligjore me acquis.</t>
  </si>
  <si>
    <t>Koordinimi i aktiviteteve për mbështetjen institucionale për anëtarësimin në Bashkimin Europian</t>
  </si>
  <si>
    <t>Përqindja e projekteve me përfitues shqiptarë kundrejt numrit total të projekteve të miratuara nga programet e Bashkëpunimit Territorial</t>
  </si>
  <si>
    <t>Progresi në përqindjen e realizimit të indikatorëve për disbursimin e transheve të mbështetjes buxhetore</t>
  </si>
  <si>
    <t>Përqindja e projekteve problematike (kombëtare) kundrejt numrit total të projekteve të decentralizuara në zbatim</t>
  </si>
  <si>
    <t>Marrëveshje financiare të nënshkruara (fonde të angazhuara)</t>
  </si>
  <si>
    <t>Numri i aktiviteteve negociuese kundrejt kërkesës së Komisionit Europian</t>
  </si>
  <si>
    <r>
      <t xml:space="preserve">Plani i përkthimit të </t>
    </r>
    <r>
      <rPr>
        <i/>
        <sz val="8"/>
        <color theme="1"/>
        <rFont val="Garamond"/>
        <family val="1"/>
      </rPr>
      <t>acquis</t>
    </r>
    <r>
      <rPr>
        <sz val="8"/>
        <color theme="1"/>
        <rFont val="Garamond"/>
        <family val="1"/>
      </rPr>
      <t xml:space="preserve"> i realizuar në sasi dhe cilësi</t>
    </r>
  </si>
  <si>
    <t>Numri i vlerësimeve të përputhshmërisë së akteve ligjore të propozuara me acquis</t>
  </si>
  <si>
    <t>Numri i aktiviteteve të kryera për zbatimin dhe monitorimin e MSA-së kundrejt kërkesës së Komisionit Europian</t>
  </si>
  <si>
    <t>Progresi në përmbushjen e detyrimeve të procesit të anëtarësimit në BE</t>
  </si>
  <si>
    <t>Emërtimi i Treguesit x (shto tregues sipas rastit)</t>
  </si>
  <si>
    <t>Numri i kapitujve negociues të hapur për screening</t>
  </si>
  <si>
    <t>Miratimi nga Këshilli i BE-së i Vendimit për hapjen formale të negociatave të anëtarësimit</t>
  </si>
  <si>
    <t>Hapja e negociatave të anëtarësimit dhe demonstrimi përpara Shteteve të BE-së të aftësisë së Shqipërisë për të plotësuar kriteret e anëtarësimit në BE</t>
  </si>
  <si>
    <t>Mbështetja e procesit të anëtarësimit të Shqipërisë në Bashkimin Evropian, nëpërmjet bashkërendimit, monitorimit dhe raportimit të zbatimit të Marrëveshjes së Stabilizim-Asociimit, përafrimit të legjislacionit vendas me atë të BE-së, menaxhimit të fondeve të BE-së, zhvillimit të negociatave të anëtarësimit të Republikës së Shqipërisë në Bashkimin Evropian, forcimit të rolit të shoqërisë civile në proceset vendimmarrëse si dhe informimit të publikut duke ruajtur parimin e aksesit të barabartë të grave në këtë proces.</t>
  </si>
  <si>
    <t>01150</t>
  </si>
  <si>
    <t xml:space="preserve">Mbështetja Institucionale për procesin e Integrimit </t>
  </si>
  <si>
    <t>nr ambjentetsh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</si>
</sst>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FF0000"/>
      <name val="Garamond"/>
      <family val="1"/>
    </font>
    <font>
      <sz val="8"/>
      <color theme="1"/>
      <name val="Calibri"/>
      <family val="2"/>
      <scheme val="minor"/>
    </font>
    <font>
      <sz val="8"/>
      <name val="Garamond"/>
      <family val="1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Garamond"/>
      <family val="1"/>
    </font>
    <font>
      <sz val="9"/>
      <name val="Garamond"/>
      <family val="1"/>
    </font>
    <font>
      <sz val="8"/>
      <color rgb="FF000000"/>
      <name val="Garamond"/>
      <family val="1"/>
    </font>
    <font>
      <sz val="8"/>
      <color rgb="FFC00000"/>
      <name val="Garamond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2E74B5"/>
      </top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thin">
        <color indexed="64"/>
      </top>
      <bottom style="medium">
        <color rgb="FF2E74B5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1" fillId="0" borderId="0"/>
  </cellStyleXfs>
  <cellXfs count="259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164" fontId="19" fillId="33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33" borderId="16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 indent="1"/>
    </xf>
    <xf numFmtId="9" fontId="21" fillId="0" borderId="15" xfId="43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 indent="1"/>
    </xf>
    <xf numFmtId="0" fontId="29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30" fillId="0" borderId="0" xfId="0" applyFont="1"/>
    <xf numFmtId="0" fontId="33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4" fontId="0" fillId="0" borderId="0" xfId="43" applyNumberFormat="1" applyFont="1"/>
    <xf numFmtId="164" fontId="19" fillId="0" borderId="15" xfId="43" applyNumberFormat="1" applyFont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9" fontId="19" fillId="36" borderId="15" xfId="0" applyNumberFormat="1" applyFont="1" applyFill="1" applyBorder="1" applyAlignment="1">
      <alignment horizontal="center" vertical="center"/>
    </xf>
    <xf numFmtId="0" fontId="19" fillId="36" borderId="16" xfId="0" applyFont="1" applyFill="1" applyBorder="1" applyAlignment="1">
      <alignment vertical="center" wrapText="1"/>
    </xf>
    <xf numFmtId="3" fontId="19" fillId="36" borderId="15" xfId="43" applyNumberFormat="1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0" fontId="27" fillId="34" borderId="19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 indent="1"/>
    </xf>
    <xf numFmtId="0" fontId="19" fillId="34" borderId="16" xfId="0" applyFont="1" applyFill="1" applyBorder="1" applyAlignment="1">
      <alignment horizontal="left" vertical="center" wrapText="1"/>
    </xf>
    <xf numFmtId="0" fontId="29" fillId="37" borderId="16" xfId="0" applyFont="1" applyFill="1" applyBorder="1" applyAlignment="1">
      <alignment vertical="center" wrapText="1"/>
    </xf>
    <xf numFmtId="3" fontId="23" fillId="37" borderId="15" xfId="0" applyNumberFormat="1" applyFont="1" applyFill="1" applyBorder="1" applyAlignment="1">
      <alignment horizontal="center" vertical="center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vertical="center" wrapText="1"/>
    </xf>
    <xf numFmtId="0" fontId="27" fillId="34" borderId="16" xfId="0" applyFont="1" applyFill="1" applyBorder="1" applyAlignment="1">
      <alignment vertical="center" wrapText="1"/>
    </xf>
    <xf numFmtId="3" fontId="32" fillId="33" borderId="15" xfId="43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vertical="center" wrapText="1"/>
    </xf>
    <xf numFmtId="9" fontId="19" fillId="0" borderId="15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left" vertical="center" wrapText="1"/>
    </xf>
    <xf numFmtId="9" fontId="19" fillId="33" borderId="15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 wrapText="1"/>
    </xf>
    <xf numFmtId="3" fontId="19" fillId="0" borderId="15" xfId="43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 wrapText="1"/>
    </xf>
    <xf numFmtId="3" fontId="32" fillId="0" borderId="15" xfId="43" applyNumberFormat="1" applyFont="1" applyFill="1" applyBorder="1" applyAlignment="1">
      <alignment horizontal="center" vertical="center"/>
    </xf>
    <xf numFmtId="9" fontId="32" fillId="0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left" vertical="center" wrapText="1"/>
    </xf>
    <xf numFmtId="0" fontId="27" fillId="34" borderId="29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/>
    </xf>
    <xf numFmtId="0" fontId="27" fillId="34" borderId="11" xfId="0" applyFont="1" applyFill="1" applyBorder="1" applyAlignment="1">
      <alignment vertical="center"/>
    </xf>
    <xf numFmtId="9" fontId="27" fillId="34" borderId="19" xfId="0" applyNumberFormat="1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left" vertical="center" wrapText="1" indent="1"/>
    </xf>
    <xf numFmtId="3" fontId="19" fillId="0" borderId="30" xfId="0" applyNumberFormat="1" applyFont="1" applyBorder="1" applyAlignment="1">
      <alignment horizontal="center" vertical="center"/>
    </xf>
    <xf numFmtId="3" fontId="21" fillId="0" borderId="30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left" vertical="center" wrapText="1" indent="1"/>
    </xf>
    <xf numFmtId="3" fontId="19" fillId="0" borderId="17" xfId="0" applyNumberFormat="1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horizontal="left" vertical="center" wrapText="1"/>
    </xf>
    <xf numFmtId="9" fontId="34" fillId="0" borderId="15" xfId="0" applyNumberFormat="1" applyFont="1" applyFill="1" applyBorder="1" applyAlignment="1">
      <alignment horizontal="center" vertical="center"/>
    </xf>
    <xf numFmtId="3" fontId="34" fillId="0" borderId="15" xfId="43" applyNumberFormat="1" applyFont="1" applyFill="1" applyBorder="1" applyAlignment="1">
      <alignment horizontal="center" vertical="center"/>
    </xf>
    <xf numFmtId="9" fontId="32" fillId="0" borderId="13" xfId="0" applyNumberFormat="1" applyFont="1" applyFill="1" applyBorder="1" applyAlignment="1">
      <alignment horizontal="center" vertical="center"/>
    </xf>
    <xf numFmtId="3" fontId="32" fillId="0" borderId="13" xfId="43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vertical="center" wrapText="1"/>
    </xf>
    <xf numFmtId="0" fontId="40" fillId="38" borderId="16" xfId="0" applyFont="1" applyFill="1" applyBorder="1" applyAlignment="1">
      <alignment horizontal="left" vertical="center" wrapText="1"/>
    </xf>
    <xf numFmtId="0" fontId="40" fillId="38" borderId="21" xfId="0" applyFont="1" applyFill="1" applyBorder="1" applyAlignment="1">
      <alignment horizontal="left" vertical="center" wrapText="1"/>
    </xf>
    <xf numFmtId="9" fontId="27" fillId="39" borderId="19" xfId="0" applyNumberFormat="1" applyFont="1" applyFill="1" applyBorder="1" applyAlignment="1">
      <alignment horizontal="center" vertical="center" wrapText="1"/>
    </xf>
    <xf numFmtId="0" fontId="27" fillId="39" borderId="16" xfId="0" applyFont="1" applyFill="1" applyBorder="1" applyAlignment="1">
      <alignment horizontal="left" vertical="center" wrapText="1"/>
    </xf>
    <xf numFmtId="0" fontId="27" fillId="39" borderId="21" xfId="0" applyFont="1" applyFill="1" applyBorder="1" applyAlignment="1">
      <alignment horizontal="left" vertical="center" wrapText="1"/>
    </xf>
    <xf numFmtId="3" fontId="21" fillId="0" borderId="13" xfId="0" applyNumberFormat="1" applyFont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9" fontId="19" fillId="0" borderId="30" xfId="0" applyNumberFormat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vertical="center" wrapText="1"/>
    </xf>
    <xf numFmtId="9" fontId="19" fillId="33" borderId="21" xfId="0" applyNumberFormat="1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left" vertical="center" wrapText="1"/>
    </xf>
    <xf numFmtId="9" fontId="19" fillId="0" borderId="21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left" vertical="center" wrapText="1"/>
    </xf>
    <xf numFmtId="3" fontId="23" fillId="33" borderId="15" xfId="0" applyNumberFormat="1" applyFont="1" applyFill="1" applyBorder="1" applyAlignment="1">
      <alignment horizontal="center" vertical="center"/>
    </xf>
    <xf numFmtId="3" fontId="19" fillId="33" borderId="15" xfId="0" applyNumberFormat="1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3" fontId="23" fillId="0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vertical="center" wrapText="1"/>
    </xf>
    <xf numFmtId="0" fontId="19" fillId="33" borderId="25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19" fillId="33" borderId="27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0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34" fillId="34" borderId="10" xfId="0" applyFont="1" applyFill="1" applyBorder="1" applyAlignment="1">
      <alignment horizontal="left" vertical="center"/>
    </xf>
    <xf numFmtId="0" fontId="34" fillId="34" borderId="11" xfId="0" applyFont="1" applyFill="1" applyBorder="1" applyAlignment="1">
      <alignment horizontal="left" vertical="center"/>
    </xf>
    <xf numFmtId="0" fontId="34" fillId="34" borderId="14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left" vertical="center" wrapText="1"/>
    </xf>
    <xf numFmtId="0" fontId="18" fillId="34" borderId="11" xfId="0" applyFont="1" applyFill="1" applyBorder="1" applyAlignment="1">
      <alignment horizontal="left" vertical="center" wrapText="1"/>
    </xf>
    <xf numFmtId="0" fontId="18" fillId="34" borderId="14" xfId="0" applyFont="1" applyFill="1" applyBorder="1" applyAlignment="1">
      <alignment horizontal="left" vertical="center" wrapText="1"/>
    </xf>
    <xf numFmtId="0" fontId="39" fillId="34" borderId="10" xfId="0" applyFont="1" applyFill="1" applyBorder="1" applyAlignment="1">
      <alignment horizontal="left" vertical="center" wrapText="1"/>
    </xf>
    <xf numFmtId="0" fontId="39" fillId="34" borderId="11" xfId="0" applyFont="1" applyFill="1" applyBorder="1" applyAlignment="1">
      <alignment horizontal="left" vertical="center" wrapText="1"/>
    </xf>
    <xf numFmtId="0" fontId="39" fillId="34" borderId="14" xfId="0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0" fontId="19" fillId="34" borderId="14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3" borderId="20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9" fontId="23" fillId="34" borderId="10" xfId="0" applyNumberFormat="1" applyFont="1" applyFill="1" applyBorder="1" applyAlignment="1">
      <alignment horizontal="center" vertical="center" wrapText="1"/>
    </xf>
    <xf numFmtId="9" fontId="23" fillId="34" borderId="11" xfId="0" applyNumberFormat="1" applyFont="1" applyFill="1" applyBorder="1" applyAlignment="1">
      <alignment horizontal="center" vertical="center" wrapText="1"/>
    </xf>
    <xf numFmtId="9" fontId="23" fillId="34" borderId="14" xfId="0" applyNumberFormat="1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left" vertical="center"/>
    </xf>
    <xf numFmtId="9" fontId="19" fillId="34" borderId="11" xfId="0" applyNumberFormat="1" applyFont="1" applyFill="1" applyBorder="1" applyAlignment="1">
      <alignment horizontal="left" vertical="center"/>
    </xf>
    <xf numFmtId="9" fontId="19" fillId="34" borderId="14" xfId="0" applyNumberFormat="1" applyFont="1" applyFill="1" applyBorder="1" applyAlignment="1">
      <alignment horizontal="left" vertical="center"/>
    </xf>
    <xf numFmtId="0" fontId="19" fillId="33" borderId="28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center" vertical="top"/>
    </xf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9" fontId="40" fillId="39" borderId="11" xfId="0" applyNumberFormat="1" applyFont="1" applyFill="1" applyBorder="1" applyAlignment="1">
      <alignment horizontal="center" vertical="center"/>
    </xf>
    <xf numFmtId="9" fontId="40" fillId="39" borderId="14" xfId="0" applyNumberFormat="1" applyFont="1" applyFill="1" applyBorder="1" applyAlignment="1">
      <alignment horizontal="center" vertical="center"/>
    </xf>
    <xf numFmtId="9" fontId="19" fillId="34" borderId="12" xfId="0" applyNumberFormat="1" applyFont="1" applyFill="1" applyBorder="1" applyAlignment="1">
      <alignment horizontal="center" vertical="center"/>
    </xf>
    <xf numFmtId="9" fontId="40" fillId="39" borderId="10" xfId="0" applyNumberFormat="1" applyFont="1" applyFill="1" applyBorder="1" applyAlignment="1">
      <alignment horizontal="center" vertical="center"/>
    </xf>
    <xf numFmtId="9" fontId="40" fillId="39" borderId="12" xfId="0" applyNumberFormat="1" applyFont="1" applyFill="1" applyBorder="1" applyAlignment="1">
      <alignment horizontal="center" vertical="center"/>
    </xf>
    <xf numFmtId="0" fontId="40" fillId="38" borderId="10" xfId="0" applyFont="1" applyFill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40" fillId="38" borderId="14" xfId="0" applyFont="1" applyFill="1" applyBorder="1" applyAlignment="1">
      <alignment horizontal="center" vertical="center" wrapText="1"/>
    </xf>
    <xf numFmtId="0" fontId="40" fillId="38" borderId="10" xfId="0" applyFont="1" applyFill="1" applyBorder="1" applyAlignment="1">
      <alignment horizontal="center" vertical="center"/>
    </xf>
    <xf numFmtId="0" fontId="40" fillId="38" borderId="11" xfId="0" applyFont="1" applyFill="1" applyBorder="1" applyAlignment="1">
      <alignment horizontal="center" vertical="center"/>
    </xf>
    <xf numFmtId="0" fontId="40" fillId="38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7" fillId="40" borderId="10" xfId="0" applyFont="1" applyFill="1" applyBorder="1" applyAlignment="1">
      <alignment horizontal="center" vertical="center" wrapText="1"/>
    </xf>
    <xf numFmtId="0" fontId="27" fillId="40" borderId="11" xfId="0" applyFont="1" applyFill="1" applyBorder="1" applyAlignment="1">
      <alignment horizontal="center" vertical="center" wrapText="1"/>
    </xf>
    <xf numFmtId="0" fontId="27" fillId="40" borderId="14" xfId="0" applyFont="1" applyFill="1" applyBorder="1" applyAlignment="1">
      <alignment horizontal="center" vertical="center" wrapText="1"/>
    </xf>
    <xf numFmtId="9" fontId="40" fillId="39" borderId="13" xfId="0" applyNumberFormat="1" applyFont="1" applyFill="1" applyBorder="1" applyAlignment="1">
      <alignment horizontal="center" vertical="center"/>
    </xf>
    <xf numFmtId="9" fontId="40" fillId="39" borderId="0" xfId="0" applyNumberFormat="1" applyFont="1" applyFill="1" applyBorder="1" applyAlignment="1">
      <alignment horizontal="center" vertical="center"/>
    </xf>
    <xf numFmtId="9" fontId="40" fillId="39" borderId="15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0" xfId="0" applyFont="1" applyAlignment="1">
      <alignment horizontal="center" wrapText="1"/>
    </xf>
    <xf numFmtId="3" fontId="19" fillId="33" borderId="15" xfId="43" applyNumberFormat="1" applyFont="1" applyFill="1" applyBorder="1" applyAlignment="1">
      <alignment horizontal="center" vertical="center"/>
    </xf>
    <xf numFmtId="9" fontId="32" fillId="33" borderId="15" xfId="0" applyNumberFormat="1" applyFont="1" applyFill="1" applyBorder="1" applyAlignment="1">
      <alignment horizontal="center" vertical="center"/>
    </xf>
    <xf numFmtId="9" fontId="34" fillId="33" borderId="15" xfId="0" applyNumberFormat="1" applyFont="1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44"/>
  <sheetViews>
    <sheetView view="pageBreakPreview" topLeftCell="A303" zoomScale="60" zoomScaleNormal="140" workbookViewId="0">
      <selection activeCell="K9" sqref="K9"/>
    </sheetView>
  </sheetViews>
  <sheetFormatPr defaultRowHeight="15" x14ac:dyDescent="0.25"/>
  <cols>
    <col min="1" max="1" width="34.7109375" customWidth="1"/>
    <col min="2" max="3" width="11.7109375" customWidth="1"/>
    <col min="4" max="4" width="15.5703125" customWidth="1"/>
    <col min="5" max="5" width="12.85546875" customWidth="1"/>
    <col min="8" max="8" width="11" customWidth="1"/>
    <col min="9" max="9" width="11" bestFit="1" customWidth="1"/>
  </cols>
  <sheetData>
    <row r="2" spans="1:6" ht="30" customHeight="1" x14ac:dyDescent="0.25">
      <c r="A2" s="255" t="s">
        <v>35</v>
      </c>
      <c r="B2" s="255"/>
      <c r="C2" s="255"/>
      <c r="D2" s="255"/>
      <c r="E2" s="255"/>
      <c r="F2" s="254"/>
    </row>
    <row r="3" spans="1:6" ht="18" customHeight="1" x14ac:dyDescent="0.25">
      <c r="A3" s="157" t="s">
        <v>43</v>
      </c>
      <c r="B3" s="157"/>
      <c r="C3" s="157"/>
      <c r="D3" s="157"/>
      <c r="E3" s="157"/>
      <c r="F3" s="13"/>
    </row>
    <row r="4" spans="1:6" ht="15.75" thickBot="1" x14ac:dyDescent="0.3"/>
    <row r="5" spans="1:6" ht="15.75" thickBot="1" x14ac:dyDescent="0.3">
      <c r="A5" s="17" t="s">
        <v>21</v>
      </c>
      <c r="B5" s="158" t="s">
        <v>44</v>
      </c>
      <c r="C5" s="158"/>
      <c r="D5" s="158"/>
      <c r="E5" s="158"/>
    </row>
    <row r="6" spans="1:6" ht="15.75" thickBot="1" x14ac:dyDescent="0.3">
      <c r="A6" s="17" t="s">
        <v>4</v>
      </c>
      <c r="B6" s="159" t="s">
        <v>45</v>
      </c>
      <c r="C6" s="160"/>
      <c r="D6" s="160"/>
      <c r="E6" s="161"/>
    </row>
    <row r="7" spans="1:6" ht="15.75" thickBot="1" x14ac:dyDescent="0.3">
      <c r="A7" s="17" t="s">
        <v>26</v>
      </c>
      <c r="B7" s="162" t="s">
        <v>5</v>
      </c>
      <c r="C7" s="163"/>
      <c r="D7" s="163"/>
      <c r="E7" s="164"/>
    </row>
    <row r="8" spans="1:6" ht="15.75" thickBot="1" x14ac:dyDescent="0.3">
      <c r="A8" s="142" t="s">
        <v>8</v>
      </c>
      <c r="B8" s="143"/>
      <c r="C8" s="143"/>
      <c r="D8" s="143"/>
      <c r="E8" s="144"/>
    </row>
    <row r="9" spans="1:6" ht="15.75" thickBot="1" x14ac:dyDescent="0.3">
      <c r="A9" s="148" t="s">
        <v>61</v>
      </c>
      <c r="B9" s="149"/>
      <c r="C9" s="149"/>
      <c r="D9" s="149"/>
      <c r="E9" s="150"/>
    </row>
    <row r="10" spans="1:6" ht="15.75" thickBot="1" x14ac:dyDescent="0.3">
      <c r="A10" s="148"/>
      <c r="B10" s="149"/>
      <c r="C10" s="149"/>
      <c r="D10" s="149"/>
      <c r="E10" s="150"/>
    </row>
    <row r="11" spans="1:6" ht="12" customHeight="1" thickBot="1" x14ac:dyDescent="0.3">
      <c r="A11" s="148"/>
      <c r="B11" s="149"/>
      <c r="C11" s="149"/>
      <c r="D11" s="149"/>
      <c r="E11" s="150"/>
    </row>
    <row r="12" spans="1:6" ht="42.75" customHeight="1" thickBot="1" x14ac:dyDescent="0.3">
      <c r="A12" s="16" t="s">
        <v>11</v>
      </c>
      <c r="B12" s="151" t="s">
        <v>62</v>
      </c>
      <c r="C12" s="152"/>
      <c r="D12" s="152"/>
      <c r="E12" s="153"/>
    </row>
    <row r="13" spans="1:6" x14ac:dyDescent="0.25">
      <c r="A13" s="107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6" ht="15.75" thickBot="1" x14ac:dyDescent="0.3">
      <c r="A14" s="108"/>
      <c r="B14" s="3" t="s">
        <v>6</v>
      </c>
      <c r="C14" s="3" t="s">
        <v>7</v>
      </c>
      <c r="D14" s="3" t="s">
        <v>7</v>
      </c>
      <c r="E14" s="3" t="s">
        <v>7</v>
      </c>
    </row>
    <row r="15" spans="1:6" ht="15.75" thickBot="1" x14ac:dyDescent="0.3">
      <c r="A15" s="54" t="s">
        <v>95</v>
      </c>
      <c r="B15" s="55" t="s">
        <v>30</v>
      </c>
      <c r="C15" s="55">
        <v>0.95</v>
      </c>
      <c r="D15" s="55">
        <v>0.95</v>
      </c>
      <c r="E15" s="55">
        <v>0.95</v>
      </c>
    </row>
    <row r="16" spans="1:6" ht="23.25" thickBot="1" x14ac:dyDescent="0.3">
      <c r="A16" s="56" t="s">
        <v>84</v>
      </c>
      <c r="B16" s="55" t="s">
        <v>30</v>
      </c>
      <c r="C16" s="55" t="s">
        <v>27</v>
      </c>
      <c r="D16" s="55" t="s">
        <v>27</v>
      </c>
      <c r="E16" s="55" t="s">
        <v>27</v>
      </c>
    </row>
    <row r="17" spans="1:10" ht="23.25" thickBot="1" x14ac:dyDescent="0.3">
      <c r="A17" s="56" t="s">
        <v>93</v>
      </c>
      <c r="B17" s="55" t="s">
        <v>30</v>
      </c>
      <c r="C17" s="55" t="s">
        <v>27</v>
      </c>
      <c r="D17" s="55" t="s">
        <v>27</v>
      </c>
      <c r="E17" s="55" t="s">
        <v>27</v>
      </c>
    </row>
    <row r="18" spans="1:10" ht="34.15" customHeight="1" thickBot="1" x14ac:dyDescent="0.3">
      <c r="A18" s="15" t="s">
        <v>13</v>
      </c>
      <c r="B18" s="112" t="s">
        <v>63</v>
      </c>
      <c r="C18" s="113"/>
      <c r="D18" s="113"/>
      <c r="E18" s="114"/>
    </row>
    <row r="19" spans="1:10" ht="23.25" customHeight="1" thickBot="1" x14ac:dyDescent="0.3">
      <c r="A19" s="118" t="s">
        <v>14</v>
      </c>
      <c r="B19" s="119"/>
      <c r="C19" s="119"/>
      <c r="D19" s="119"/>
      <c r="E19" s="120"/>
      <c r="H19" s="5"/>
      <c r="J19" s="5"/>
    </row>
    <row r="20" spans="1:10" ht="15.75" thickBot="1" x14ac:dyDescent="0.3">
      <c r="A20" s="34"/>
      <c r="B20" s="35"/>
      <c r="C20" s="33" t="s">
        <v>57</v>
      </c>
      <c r="D20" s="33" t="s">
        <v>57</v>
      </c>
      <c r="E20" s="33" t="s">
        <v>57</v>
      </c>
      <c r="G20" s="27"/>
    </row>
    <row r="21" spans="1:10" ht="21.6" customHeight="1" thickBot="1" x14ac:dyDescent="0.3">
      <c r="A21" s="4" t="s">
        <v>83</v>
      </c>
      <c r="B21" s="51"/>
      <c r="C21" s="57">
        <v>1</v>
      </c>
      <c r="D21" s="57">
        <v>1</v>
      </c>
      <c r="E21" s="57">
        <v>1</v>
      </c>
    </row>
    <row r="22" spans="1:10" ht="21.6" customHeight="1" thickBot="1" x14ac:dyDescent="0.3">
      <c r="A22" s="4" t="s">
        <v>85</v>
      </c>
      <c r="B22" s="51"/>
      <c r="C22" s="57">
        <v>0.1</v>
      </c>
      <c r="D22" s="57">
        <v>0.1</v>
      </c>
      <c r="E22" s="57">
        <v>0.1</v>
      </c>
    </row>
    <row r="23" spans="1:10" ht="36.6" customHeight="1" thickBot="1" x14ac:dyDescent="0.3">
      <c r="A23" s="4" t="s">
        <v>87</v>
      </c>
      <c r="B23" s="51"/>
      <c r="C23" s="57">
        <v>0.1</v>
      </c>
      <c r="D23" s="57">
        <v>0.1</v>
      </c>
      <c r="E23" s="57">
        <v>0.1</v>
      </c>
    </row>
    <row r="24" spans="1:10" ht="21.6" customHeight="1" thickBot="1" x14ac:dyDescent="0.3">
      <c r="A24" s="4" t="s">
        <v>86</v>
      </c>
      <c r="B24" s="51"/>
      <c r="C24" s="57">
        <v>0.5</v>
      </c>
      <c r="D24" s="57">
        <v>0.5</v>
      </c>
      <c r="E24" s="57">
        <v>0.5</v>
      </c>
    </row>
    <row r="25" spans="1:10" ht="23.25" thickBot="1" x14ac:dyDescent="0.3">
      <c r="A25" s="60" t="s">
        <v>88</v>
      </c>
      <c r="B25" s="51"/>
      <c r="C25" s="57" t="s">
        <v>27</v>
      </c>
      <c r="D25" s="57" t="s">
        <v>27</v>
      </c>
      <c r="E25" s="57" t="s">
        <v>27</v>
      </c>
    </row>
    <row r="26" spans="1:10" ht="21.6" customHeight="1" thickBot="1" x14ac:dyDescent="0.3">
      <c r="A26" s="4" t="s">
        <v>89</v>
      </c>
      <c r="B26" s="51"/>
      <c r="C26" s="57" t="s">
        <v>27</v>
      </c>
      <c r="D26" s="57" t="s">
        <v>27</v>
      </c>
      <c r="E26" s="57" t="s">
        <v>27</v>
      </c>
    </row>
    <row r="27" spans="1:10" ht="21.6" customHeight="1" thickBot="1" x14ac:dyDescent="0.3">
      <c r="A27" s="4" t="s">
        <v>90</v>
      </c>
      <c r="B27" s="51"/>
      <c r="C27" s="57" t="s">
        <v>27</v>
      </c>
      <c r="D27" s="57" t="s">
        <v>27</v>
      </c>
      <c r="E27" s="57" t="s">
        <v>27</v>
      </c>
    </row>
    <row r="28" spans="1:10" ht="21.6" customHeight="1" thickBot="1" x14ac:dyDescent="0.3">
      <c r="A28" s="4" t="s">
        <v>91</v>
      </c>
      <c r="B28" s="51"/>
      <c r="C28" s="57" t="s">
        <v>27</v>
      </c>
      <c r="D28" s="57" t="s">
        <v>27</v>
      </c>
      <c r="E28" s="57" t="s">
        <v>27</v>
      </c>
    </row>
    <row r="29" spans="1:10" ht="21.6" customHeight="1" thickBot="1" x14ac:dyDescent="0.3">
      <c r="A29" s="4" t="s">
        <v>92</v>
      </c>
      <c r="B29" s="51"/>
      <c r="C29" s="57" t="s">
        <v>27</v>
      </c>
      <c r="D29" s="57" t="s">
        <v>27</v>
      </c>
      <c r="E29" s="57" t="s">
        <v>27</v>
      </c>
    </row>
    <row r="30" spans="1:10" ht="15.75" thickBot="1" x14ac:dyDescent="0.3">
      <c r="A30" s="109" t="s">
        <v>38</v>
      </c>
      <c r="B30" s="110"/>
      <c r="C30" s="110"/>
      <c r="D30" s="110"/>
      <c r="E30" s="111"/>
    </row>
    <row r="31" spans="1:10" ht="15.75" thickBot="1" x14ac:dyDescent="0.3">
      <c r="A31" s="20" t="s">
        <v>28</v>
      </c>
      <c r="B31" s="136" t="s">
        <v>58</v>
      </c>
      <c r="C31" s="137"/>
      <c r="D31" s="137"/>
      <c r="E31" s="138"/>
      <c r="F31" s="168"/>
    </row>
    <row r="32" spans="1:10" ht="15.75" thickBot="1" x14ac:dyDescent="0.3">
      <c r="A32" s="4" t="s">
        <v>10</v>
      </c>
      <c r="B32" s="154" t="s">
        <v>96</v>
      </c>
      <c r="C32" s="155"/>
      <c r="D32" s="155"/>
      <c r="E32" s="156"/>
      <c r="F32" s="168"/>
    </row>
    <row r="33" spans="1:11" ht="15.75" thickBot="1" x14ac:dyDescent="0.3">
      <c r="A33" s="4" t="s">
        <v>15</v>
      </c>
      <c r="B33" s="136" t="s">
        <v>59</v>
      </c>
      <c r="C33" s="137"/>
      <c r="D33" s="137"/>
      <c r="E33" s="138"/>
      <c r="F33" s="168"/>
    </row>
    <row r="34" spans="1:11" ht="12.75" customHeight="1" x14ac:dyDescent="0.25">
      <c r="A34" s="107"/>
      <c r="B34" s="18">
        <v>2018</v>
      </c>
      <c r="C34" s="18">
        <v>2019</v>
      </c>
      <c r="D34" s="18">
        <v>2020</v>
      </c>
      <c r="E34" s="18">
        <v>2021</v>
      </c>
    </row>
    <row r="35" spans="1:11" ht="9" customHeight="1" thickBot="1" x14ac:dyDescent="0.3">
      <c r="A35" s="108"/>
      <c r="B35" s="19" t="s">
        <v>6</v>
      </c>
      <c r="C35" s="19" t="s">
        <v>7</v>
      </c>
      <c r="D35" s="19" t="s">
        <v>7</v>
      </c>
      <c r="E35" s="19" t="s">
        <v>7</v>
      </c>
    </row>
    <row r="36" spans="1:11" ht="15.75" thickBot="1" x14ac:dyDescent="0.3">
      <c r="A36" s="4" t="s">
        <v>9</v>
      </c>
      <c r="B36" s="6">
        <v>24</v>
      </c>
      <c r="C36" s="6">
        <v>24</v>
      </c>
      <c r="D36" s="6">
        <v>24</v>
      </c>
      <c r="E36" s="6">
        <v>24</v>
      </c>
    </row>
    <row r="37" spans="1:11" ht="15.75" thickBot="1" x14ac:dyDescent="0.3">
      <c r="A37" s="4" t="s">
        <v>16</v>
      </c>
      <c r="B37" s="6">
        <v>101600</v>
      </c>
      <c r="C37" s="6">
        <v>80450</v>
      </c>
      <c r="D37" s="6">
        <v>80450</v>
      </c>
      <c r="E37" s="6">
        <v>80450</v>
      </c>
    </row>
    <row r="38" spans="1:11" ht="15.75" thickBot="1" x14ac:dyDescent="0.3">
      <c r="A38" s="4" t="s">
        <v>23</v>
      </c>
      <c r="B38" s="6">
        <f>B37/B36</f>
        <v>4233.333333333333</v>
      </c>
      <c r="C38" s="6">
        <f t="shared" ref="C38:E38" si="0">C37/C36</f>
        <v>3352.0833333333335</v>
      </c>
      <c r="D38" s="6">
        <f t="shared" si="0"/>
        <v>3352.0833333333335</v>
      </c>
      <c r="E38" s="6">
        <f t="shared" si="0"/>
        <v>3352.0833333333335</v>
      </c>
      <c r="I38" s="9"/>
    </row>
    <row r="39" spans="1:11" ht="15.75" thickBot="1" x14ac:dyDescent="0.3">
      <c r="A39" s="4" t="s">
        <v>17</v>
      </c>
      <c r="B39" s="14" t="s">
        <v>22</v>
      </c>
      <c r="C39" s="7">
        <f>C36/B36-1</f>
        <v>0</v>
      </c>
      <c r="D39" s="7">
        <f t="shared" ref="D39:E41" si="1">D36/C36-1</f>
        <v>0</v>
      </c>
      <c r="E39" s="7">
        <f t="shared" si="1"/>
        <v>0</v>
      </c>
      <c r="G39" s="9"/>
      <c r="H39" s="9"/>
      <c r="I39" s="9"/>
      <c r="J39" s="9"/>
      <c r="K39" s="9"/>
    </row>
    <row r="40" spans="1:11" ht="15.75" thickBot="1" x14ac:dyDescent="0.3">
      <c r="A40" s="4" t="s">
        <v>18</v>
      </c>
      <c r="B40" s="14" t="s">
        <v>22</v>
      </c>
      <c r="C40" s="7">
        <f>C37/B37-1</f>
        <v>-0.20816929133858264</v>
      </c>
      <c r="D40" s="7">
        <f t="shared" si="1"/>
        <v>0</v>
      </c>
      <c r="E40" s="7">
        <f t="shared" si="1"/>
        <v>0</v>
      </c>
    </row>
    <row r="41" spans="1:11" ht="15.75" thickBot="1" x14ac:dyDescent="0.3">
      <c r="A41" s="4" t="s">
        <v>19</v>
      </c>
      <c r="B41" s="14" t="s">
        <v>22</v>
      </c>
      <c r="C41" s="7">
        <f>C38/B38-1</f>
        <v>-0.20816929133858253</v>
      </c>
      <c r="D41" s="7">
        <f t="shared" si="1"/>
        <v>0</v>
      </c>
      <c r="E41" s="7">
        <f t="shared" si="1"/>
        <v>0</v>
      </c>
    </row>
    <row r="42" spans="1:11" ht="15.75" thickBot="1" x14ac:dyDescent="0.3">
      <c r="A42" s="139" t="s">
        <v>33</v>
      </c>
      <c r="B42" s="140"/>
      <c r="C42" s="140"/>
      <c r="D42" s="140"/>
      <c r="E42" s="141"/>
    </row>
    <row r="43" spans="1:11" ht="12.75" customHeight="1" x14ac:dyDescent="0.25">
      <c r="A43" s="107"/>
      <c r="B43" s="18">
        <v>2018</v>
      </c>
      <c r="C43" s="18">
        <v>2019</v>
      </c>
      <c r="D43" s="18">
        <v>2020</v>
      </c>
      <c r="E43" s="18">
        <v>2021</v>
      </c>
    </row>
    <row r="44" spans="1:11" ht="9" customHeight="1" thickBot="1" x14ac:dyDescent="0.3">
      <c r="A44" s="108"/>
      <c r="B44" s="19" t="s">
        <v>6</v>
      </c>
      <c r="C44" s="19" t="s">
        <v>7</v>
      </c>
      <c r="D44" s="19" t="s">
        <v>7</v>
      </c>
      <c r="E44" s="19" t="s">
        <v>7</v>
      </c>
    </row>
    <row r="45" spans="1:11" ht="15.75" thickBot="1" x14ac:dyDescent="0.3">
      <c r="A45" s="1" t="s">
        <v>0</v>
      </c>
      <c r="B45" s="8">
        <v>86900</v>
      </c>
      <c r="C45" s="8">
        <v>70000</v>
      </c>
      <c r="D45" s="8">
        <v>70000</v>
      </c>
      <c r="E45" s="8">
        <v>70000</v>
      </c>
    </row>
    <row r="46" spans="1:11" ht="15.75" thickBot="1" x14ac:dyDescent="0.3">
      <c r="A46" s="10" t="s">
        <v>39</v>
      </c>
      <c r="B46" s="11"/>
      <c r="C46" s="22"/>
      <c r="D46" s="22"/>
      <c r="E46" s="22"/>
    </row>
    <row r="47" spans="1:11" ht="15.75" thickBot="1" x14ac:dyDescent="0.3">
      <c r="A47" s="10" t="s">
        <v>40</v>
      </c>
      <c r="B47" s="11"/>
      <c r="C47" s="12"/>
      <c r="D47" s="12"/>
      <c r="E47" s="12"/>
    </row>
    <row r="48" spans="1:11" ht="24.75" thickBot="1" x14ac:dyDescent="0.3">
      <c r="A48" s="1" t="s">
        <v>60</v>
      </c>
      <c r="B48" s="8">
        <v>14700</v>
      </c>
      <c r="C48" s="8">
        <v>10000</v>
      </c>
      <c r="D48" s="8">
        <v>10000</v>
      </c>
      <c r="E48" s="8">
        <v>10000</v>
      </c>
    </row>
    <row r="49" spans="1:12" ht="15.75" thickBot="1" x14ac:dyDescent="0.3">
      <c r="A49" s="10" t="s">
        <v>39</v>
      </c>
      <c r="B49" s="11"/>
      <c r="C49" s="8"/>
      <c r="D49" s="8"/>
      <c r="E49" s="8"/>
    </row>
    <row r="50" spans="1:12" ht="15.75" thickBot="1" x14ac:dyDescent="0.3">
      <c r="A50" s="10" t="s">
        <v>40</v>
      </c>
      <c r="B50" s="11"/>
      <c r="C50" s="8"/>
      <c r="D50" s="8"/>
      <c r="E50" s="8"/>
    </row>
    <row r="51" spans="1:12" ht="15.75" thickBot="1" x14ac:dyDescent="0.3">
      <c r="A51" s="1" t="s">
        <v>1</v>
      </c>
      <c r="B51" s="11">
        <v>0</v>
      </c>
      <c r="C51" s="8">
        <v>0</v>
      </c>
      <c r="D51" s="8">
        <v>0</v>
      </c>
      <c r="E51" s="8">
        <v>0</v>
      </c>
    </row>
    <row r="52" spans="1:12" ht="15.75" thickBot="1" x14ac:dyDescent="0.3">
      <c r="A52" s="10" t="s">
        <v>39</v>
      </c>
      <c r="B52" s="11"/>
      <c r="C52" s="8"/>
      <c r="D52" s="8"/>
      <c r="E52" s="8"/>
    </row>
    <row r="53" spans="1:12" ht="15.75" thickBot="1" x14ac:dyDescent="0.3">
      <c r="A53" s="10" t="s">
        <v>40</v>
      </c>
      <c r="B53" s="11"/>
      <c r="C53" s="8"/>
      <c r="D53" s="8"/>
      <c r="E53" s="8"/>
    </row>
    <row r="54" spans="1:12" ht="15.75" thickBot="1" x14ac:dyDescent="0.3">
      <c r="A54" s="1" t="s">
        <v>2</v>
      </c>
      <c r="B54" s="11">
        <v>0</v>
      </c>
      <c r="C54" s="8">
        <v>0</v>
      </c>
      <c r="D54" s="8">
        <v>0</v>
      </c>
      <c r="E54" s="8">
        <v>0</v>
      </c>
    </row>
    <row r="55" spans="1:12" ht="15.75" thickBot="1" x14ac:dyDescent="0.3">
      <c r="A55" s="10" t="s">
        <v>39</v>
      </c>
      <c r="B55" s="11"/>
      <c r="C55" s="8"/>
      <c r="D55" s="8"/>
      <c r="E55" s="8"/>
    </row>
    <row r="56" spans="1:12" ht="15.75" thickBot="1" x14ac:dyDescent="0.3">
      <c r="A56" s="10" t="s">
        <v>40</v>
      </c>
      <c r="B56" s="11"/>
      <c r="C56" s="8"/>
      <c r="D56" s="8"/>
      <c r="E56" s="8"/>
    </row>
    <row r="57" spans="1:12" ht="15.75" thickBot="1" x14ac:dyDescent="0.3">
      <c r="A57" s="1" t="s">
        <v>24</v>
      </c>
      <c r="B57" s="11">
        <v>0</v>
      </c>
      <c r="C57" s="8">
        <v>0</v>
      </c>
      <c r="D57" s="8">
        <v>0</v>
      </c>
      <c r="E57" s="8">
        <v>0</v>
      </c>
    </row>
    <row r="58" spans="1:12" ht="15.75" thickBot="1" x14ac:dyDescent="0.3">
      <c r="A58" s="10" t="s">
        <v>39</v>
      </c>
      <c r="B58" s="11"/>
      <c r="C58" s="8"/>
      <c r="D58" s="8"/>
      <c r="E58" s="8"/>
    </row>
    <row r="59" spans="1:12" ht="15.75" thickBot="1" x14ac:dyDescent="0.3">
      <c r="A59" s="10" t="s">
        <v>40</v>
      </c>
      <c r="B59" s="11"/>
      <c r="C59" s="8"/>
      <c r="D59" s="8"/>
      <c r="E59" s="8"/>
    </row>
    <row r="60" spans="1:12" ht="15.75" thickBot="1" x14ac:dyDescent="0.3">
      <c r="A60" s="1" t="s">
        <v>25</v>
      </c>
      <c r="B60" s="11">
        <v>0</v>
      </c>
      <c r="C60" s="8">
        <v>0</v>
      </c>
      <c r="D60" s="8">
        <v>0</v>
      </c>
      <c r="E60" s="8"/>
    </row>
    <row r="61" spans="1:12" ht="15.75" thickBot="1" x14ac:dyDescent="0.3">
      <c r="A61" s="10" t="s">
        <v>39</v>
      </c>
      <c r="B61" s="11"/>
      <c r="C61" s="8"/>
      <c r="D61" s="8"/>
      <c r="E61" s="8"/>
    </row>
    <row r="62" spans="1:12" ht="15.75" thickBot="1" x14ac:dyDescent="0.3">
      <c r="A62" s="10" t="s">
        <v>40</v>
      </c>
      <c r="B62" s="11"/>
      <c r="C62" s="8"/>
      <c r="D62" s="8"/>
      <c r="E62" s="8"/>
    </row>
    <row r="63" spans="1:12" ht="24.75" thickBot="1" x14ac:dyDescent="0.3">
      <c r="A63" s="1" t="s">
        <v>3</v>
      </c>
      <c r="B63" s="11">
        <v>0</v>
      </c>
      <c r="C63" s="8">
        <v>450</v>
      </c>
      <c r="D63" s="8">
        <v>450</v>
      </c>
      <c r="E63" s="8">
        <v>450</v>
      </c>
      <c r="H63" s="28"/>
    </row>
    <row r="64" spans="1:12" ht="15.75" thickBot="1" x14ac:dyDescent="0.3">
      <c r="A64" s="10" t="s">
        <v>39</v>
      </c>
      <c r="B64" s="11"/>
      <c r="C64" s="29"/>
      <c r="D64" s="29"/>
      <c r="E64" s="29"/>
      <c r="J64" s="30"/>
      <c r="K64" s="30"/>
      <c r="L64" s="30"/>
    </row>
    <row r="65" spans="1:5" ht="15.75" thickBot="1" x14ac:dyDescent="0.3">
      <c r="A65" s="10" t="s">
        <v>40</v>
      </c>
      <c r="B65" s="11"/>
      <c r="C65" s="31"/>
      <c r="D65" s="29"/>
      <c r="E65" s="29"/>
    </row>
    <row r="66" spans="1:5" ht="15.75" thickBot="1" x14ac:dyDescent="0.3">
      <c r="A66" s="44" t="s">
        <v>32</v>
      </c>
      <c r="B66" s="11">
        <f>B63+B60+B57+B54+B51+B48+B45</f>
        <v>101600</v>
      </c>
      <c r="C66" s="11">
        <f t="shared" ref="C66:E66" si="2">C63+C60+C57+C54+C51+C48+C45</f>
        <v>80450</v>
      </c>
      <c r="D66" s="11">
        <f t="shared" si="2"/>
        <v>80450</v>
      </c>
      <c r="E66" s="11">
        <f t="shared" si="2"/>
        <v>80450</v>
      </c>
    </row>
    <row r="67" spans="1:5" ht="15.75" thickBot="1" x14ac:dyDescent="0.3">
      <c r="A67" s="25" t="s">
        <v>34</v>
      </c>
      <c r="B67" s="26">
        <f>IF(B66-B37=0,0,"Error")</f>
        <v>0</v>
      </c>
      <c r="C67" s="26">
        <f>IF(C66-C37=0,0,"Error")</f>
        <v>0</v>
      </c>
      <c r="D67" s="26">
        <f>IF(D66-D37=0,0,"Error")</f>
        <v>0</v>
      </c>
      <c r="E67" s="26">
        <f>IF(E66-E37=0,0,"Error")</f>
        <v>0</v>
      </c>
    </row>
    <row r="68" spans="1:5" ht="15.75" thickBot="1" x14ac:dyDescent="0.3">
      <c r="A68" s="50" t="s">
        <v>103</v>
      </c>
      <c r="B68" s="136" t="s">
        <v>75</v>
      </c>
      <c r="C68" s="137"/>
      <c r="D68" s="137"/>
      <c r="E68" s="138"/>
    </row>
    <row r="69" spans="1:5" ht="21" customHeight="1" thickBot="1" x14ac:dyDescent="0.3">
      <c r="A69" s="4" t="s">
        <v>10</v>
      </c>
      <c r="B69" s="145" t="s">
        <v>76</v>
      </c>
      <c r="C69" s="146"/>
      <c r="D69" s="146"/>
      <c r="E69" s="147"/>
    </row>
    <row r="70" spans="1:5" ht="15.75" thickBot="1" x14ac:dyDescent="0.3">
      <c r="A70" s="4" t="s">
        <v>15</v>
      </c>
      <c r="B70" s="136" t="s">
        <v>46</v>
      </c>
      <c r="C70" s="137"/>
      <c r="D70" s="137"/>
      <c r="E70" s="138"/>
    </row>
    <row r="71" spans="1:5" ht="12.75" customHeight="1" x14ac:dyDescent="0.25">
      <c r="A71" s="107"/>
      <c r="B71" s="18">
        <v>2018</v>
      </c>
      <c r="C71" s="18">
        <v>2019</v>
      </c>
      <c r="D71" s="18">
        <v>2020</v>
      </c>
      <c r="E71" s="18">
        <v>2021</v>
      </c>
    </row>
    <row r="72" spans="1:5" ht="9" customHeight="1" thickBot="1" x14ac:dyDescent="0.3">
      <c r="A72" s="108"/>
      <c r="B72" s="19" t="s">
        <v>6</v>
      </c>
      <c r="C72" s="19" t="s">
        <v>7</v>
      </c>
      <c r="D72" s="19" t="s">
        <v>7</v>
      </c>
      <c r="E72" s="19" t="s">
        <v>7</v>
      </c>
    </row>
    <row r="73" spans="1:5" ht="15.75" thickBot="1" x14ac:dyDescent="0.3">
      <c r="A73" s="4" t="s">
        <v>9</v>
      </c>
      <c r="B73" s="104"/>
      <c r="C73" s="104">
        <v>10</v>
      </c>
      <c r="D73" s="104">
        <v>10</v>
      </c>
      <c r="E73" s="104">
        <v>10</v>
      </c>
    </row>
    <row r="74" spans="1:5" ht="15.75" thickBot="1" x14ac:dyDescent="0.3">
      <c r="A74" s="4" t="s">
        <v>16</v>
      </c>
      <c r="B74" s="6">
        <v>2000</v>
      </c>
      <c r="C74" s="6">
        <v>2050</v>
      </c>
      <c r="D74" s="6">
        <v>2050</v>
      </c>
      <c r="E74" s="6">
        <v>2050</v>
      </c>
    </row>
    <row r="75" spans="1:5" ht="15.75" thickBot="1" x14ac:dyDescent="0.3">
      <c r="A75" s="4" t="s">
        <v>23</v>
      </c>
      <c r="B75" s="6" t="e">
        <f>B74/B73</f>
        <v>#DIV/0!</v>
      </c>
      <c r="C75" s="6">
        <f>C74/C73</f>
        <v>205</v>
      </c>
      <c r="D75" s="6">
        <f>D74/D73</f>
        <v>205</v>
      </c>
      <c r="E75" s="6">
        <f>E74/E73</f>
        <v>205</v>
      </c>
    </row>
    <row r="76" spans="1:5" ht="15.75" thickBot="1" x14ac:dyDescent="0.3">
      <c r="A76" s="4" t="s">
        <v>17</v>
      </c>
      <c r="B76" s="14"/>
      <c r="C76" s="7" t="e">
        <f>C73/B73-1</f>
        <v>#DIV/0!</v>
      </c>
      <c r="D76" s="7">
        <f>D73/C73-1</f>
        <v>0</v>
      </c>
      <c r="E76" s="7">
        <f>E73/D73-1</f>
        <v>0</v>
      </c>
    </row>
    <row r="77" spans="1:5" ht="15.75" thickBot="1" x14ac:dyDescent="0.3">
      <c r="A77" s="4" t="s">
        <v>18</v>
      </c>
      <c r="B77" s="14"/>
      <c r="C77" s="7">
        <f>C74/B74-1</f>
        <v>2.4999999999999911E-2</v>
      </c>
      <c r="D77" s="7">
        <f t="shared" ref="D77:D78" si="3">D74/C74-1</f>
        <v>0</v>
      </c>
      <c r="E77" s="7">
        <f t="shared" ref="E77:E78" si="4">E74/D74-1</f>
        <v>0</v>
      </c>
    </row>
    <row r="78" spans="1:5" ht="15.75" thickBot="1" x14ac:dyDescent="0.3">
      <c r="A78" s="4" t="s">
        <v>19</v>
      </c>
      <c r="B78" s="14"/>
      <c r="C78" s="7" t="e">
        <f>C75/B75-1</f>
        <v>#DIV/0!</v>
      </c>
      <c r="D78" s="7">
        <f t="shared" si="3"/>
        <v>0</v>
      </c>
      <c r="E78" s="7">
        <f t="shared" si="4"/>
        <v>0</v>
      </c>
    </row>
    <row r="79" spans="1:5" ht="24.75" customHeight="1" thickBot="1" x14ac:dyDescent="0.3">
      <c r="A79" s="139" t="s">
        <v>64</v>
      </c>
      <c r="B79" s="140"/>
      <c r="C79" s="140"/>
      <c r="D79" s="140"/>
      <c r="E79" s="141"/>
    </row>
    <row r="80" spans="1:5" ht="12.75" customHeight="1" x14ac:dyDescent="0.25">
      <c r="A80" s="107"/>
      <c r="B80" s="18">
        <v>2018</v>
      </c>
      <c r="C80" s="18">
        <v>2019</v>
      </c>
      <c r="D80" s="18">
        <v>2020</v>
      </c>
      <c r="E80" s="18">
        <v>2021</v>
      </c>
    </row>
    <row r="81" spans="1:5" ht="9" customHeight="1" thickBot="1" x14ac:dyDescent="0.3">
      <c r="A81" s="108"/>
      <c r="B81" s="19" t="s">
        <v>6</v>
      </c>
      <c r="C81" s="19" t="s">
        <v>7</v>
      </c>
      <c r="D81" s="19" t="s">
        <v>7</v>
      </c>
      <c r="E81" s="19" t="s">
        <v>7</v>
      </c>
    </row>
    <row r="82" spans="1:5" ht="15.75" thickBot="1" x14ac:dyDescent="0.3">
      <c r="A82" s="1" t="s">
        <v>0</v>
      </c>
      <c r="B82" s="8">
        <v>0</v>
      </c>
      <c r="C82" s="8">
        <v>0</v>
      </c>
      <c r="D82" s="8">
        <v>0</v>
      </c>
      <c r="E82" s="8">
        <v>0</v>
      </c>
    </row>
    <row r="83" spans="1:5" ht="15.75" thickBot="1" x14ac:dyDescent="0.3">
      <c r="A83" s="10" t="s">
        <v>39</v>
      </c>
      <c r="B83" s="11"/>
      <c r="C83" s="12"/>
      <c r="D83" s="12"/>
      <c r="E83" s="12"/>
    </row>
    <row r="84" spans="1:5" ht="15.75" thickBot="1" x14ac:dyDescent="0.3">
      <c r="A84" s="10" t="s">
        <v>40</v>
      </c>
      <c r="B84" s="11"/>
      <c r="C84" s="12"/>
      <c r="D84" s="12"/>
      <c r="E84" s="12"/>
    </row>
    <row r="85" spans="1:5" ht="24.75" thickBot="1" x14ac:dyDescent="0.3">
      <c r="A85" s="1" t="s">
        <v>60</v>
      </c>
      <c r="B85" s="8">
        <v>0</v>
      </c>
      <c r="C85" s="8">
        <v>0</v>
      </c>
      <c r="D85" s="8">
        <v>0</v>
      </c>
      <c r="E85" s="8">
        <v>0</v>
      </c>
    </row>
    <row r="86" spans="1:5" ht="15.75" thickBot="1" x14ac:dyDescent="0.3">
      <c r="A86" s="10" t="s">
        <v>39</v>
      </c>
      <c r="B86" s="11"/>
      <c r="C86" s="8"/>
      <c r="D86" s="8"/>
      <c r="E86" s="8"/>
    </row>
    <row r="87" spans="1:5" ht="15.75" thickBot="1" x14ac:dyDescent="0.3">
      <c r="A87" s="10" t="s">
        <v>40</v>
      </c>
      <c r="B87" s="11"/>
      <c r="C87" s="8"/>
      <c r="D87" s="8"/>
      <c r="E87" s="8"/>
    </row>
    <row r="88" spans="1:5" ht="15.75" thickBot="1" x14ac:dyDescent="0.3">
      <c r="A88" s="1" t="s">
        <v>1</v>
      </c>
      <c r="B88" s="11">
        <v>2000</v>
      </c>
      <c r="C88" s="8">
        <v>2050</v>
      </c>
      <c r="D88" s="8">
        <v>2050</v>
      </c>
      <c r="E88" s="8">
        <v>2050</v>
      </c>
    </row>
    <row r="89" spans="1:5" ht="15.75" thickBot="1" x14ac:dyDescent="0.3">
      <c r="A89" s="10" t="s">
        <v>39</v>
      </c>
      <c r="B89" s="11"/>
      <c r="C89" s="8"/>
      <c r="D89" s="8"/>
      <c r="E89" s="8"/>
    </row>
    <row r="90" spans="1:5" ht="15.75" thickBot="1" x14ac:dyDescent="0.3">
      <c r="A90" s="10" t="s">
        <v>40</v>
      </c>
      <c r="B90" s="11"/>
      <c r="C90" s="8"/>
      <c r="D90" s="8"/>
      <c r="E90" s="8"/>
    </row>
    <row r="91" spans="1:5" ht="15.75" thickBot="1" x14ac:dyDescent="0.3">
      <c r="A91" s="1" t="s">
        <v>2</v>
      </c>
      <c r="B91" s="11">
        <v>0</v>
      </c>
      <c r="C91" s="8">
        <v>0</v>
      </c>
      <c r="D91" s="8">
        <v>0</v>
      </c>
      <c r="E91" s="8">
        <v>0</v>
      </c>
    </row>
    <row r="92" spans="1:5" ht="15.75" thickBot="1" x14ac:dyDescent="0.3">
      <c r="A92" s="10" t="s">
        <v>39</v>
      </c>
      <c r="B92" s="11"/>
      <c r="C92" s="8"/>
      <c r="D92" s="8"/>
      <c r="E92" s="8"/>
    </row>
    <row r="93" spans="1:5" ht="15.75" thickBot="1" x14ac:dyDescent="0.3">
      <c r="A93" s="10" t="s">
        <v>40</v>
      </c>
      <c r="B93" s="11"/>
      <c r="C93" s="8"/>
      <c r="D93" s="8"/>
      <c r="E93" s="8"/>
    </row>
    <row r="94" spans="1:5" ht="15.75" thickBot="1" x14ac:dyDescent="0.3">
      <c r="A94" s="1" t="s">
        <v>24</v>
      </c>
      <c r="B94" s="11">
        <v>0</v>
      </c>
      <c r="C94" s="8">
        <v>0</v>
      </c>
      <c r="D94" s="8">
        <v>0</v>
      </c>
      <c r="E94" s="8">
        <v>0</v>
      </c>
    </row>
    <row r="95" spans="1:5" ht="15.75" thickBot="1" x14ac:dyDescent="0.3">
      <c r="A95" s="10" t="s">
        <v>39</v>
      </c>
      <c r="B95" s="11"/>
      <c r="C95" s="8"/>
      <c r="D95" s="8"/>
      <c r="E95" s="8"/>
    </row>
    <row r="96" spans="1:5" ht="15.75" thickBot="1" x14ac:dyDescent="0.3">
      <c r="A96" s="10" t="s">
        <v>40</v>
      </c>
      <c r="B96" s="11"/>
      <c r="C96" s="8"/>
      <c r="D96" s="8"/>
      <c r="E96" s="8"/>
    </row>
    <row r="97" spans="1:5" ht="15.75" thickBot="1" x14ac:dyDescent="0.3">
      <c r="A97" s="1" t="s">
        <v>25</v>
      </c>
      <c r="B97" s="11">
        <v>0</v>
      </c>
      <c r="C97" s="8">
        <v>0</v>
      </c>
      <c r="D97" s="8">
        <v>0</v>
      </c>
      <c r="E97" s="8">
        <v>0</v>
      </c>
    </row>
    <row r="98" spans="1:5" ht="15.75" thickBot="1" x14ac:dyDescent="0.3">
      <c r="A98" s="10" t="s">
        <v>39</v>
      </c>
      <c r="B98" s="11"/>
      <c r="C98" s="8"/>
      <c r="D98" s="8"/>
      <c r="E98" s="8"/>
    </row>
    <row r="99" spans="1:5" ht="15.75" thickBot="1" x14ac:dyDescent="0.3">
      <c r="A99" s="10" t="s">
        <v>40</v>
      </c>
      <c r="B99" s="11"/>
      <c r="C99" s="8"/>
      <c r="D99" s="8"/>
      <c r="E99" s="8"/>
    </row>
    <row r="100" spans="1:5" ht="24.75" thickBot="1" x14ac:dyDescent="0.3">
      <c r="A100" s="1" t="s">
        <v>3</v>
      </c>
      <c r="B100" s="11">
        <v>0</v>
      </c>
      <c r="C100" s="8">
        <v>0</v>
      </c>
      <c r="D100" s="8">
        <v>0</v>
      </c>
      <c r="E100" s="8">
        <v>0</v>
      </c>
    </row>
    <row r="101" spans="1:5" ht="15.75" thickBot="1" x14ac:dyDescent="0.3">
      <c r="A101" s="10" t="s">
        <v>39</v>
      </c>
      <c r="B101" s="11"/>
      <c r="C101" s="8"/>
      <c r="D101" s="8"/>
      <c r="E101" s="8"/>
    </row>
    <row r="102" spans="1:5" ht="15.75" thickBot="1" x14ac:dyDescent="0.3">
      <c r="A102" s="10" t="s">
        <v>40</v>
      </c>
      <c r="B102" s="11"/>
      <c r="C102" s="8"/>
      <c r="D102" s="8"/>
      <c r="E102" s="8"/>
    </row>
    <row r="103" spans="1:5" ht="15.75" thickBot="1" x14ac:dyDescent="0.3">
      <c r="A103" s="52" t="s">
        <v>105</v>
      </c>
      <c r="B103" s="11">
        <f>B100+B97+B94+B91+B88+B85+B82</f>
        <v>2000</v>
      </c>
      <c r="C103" s="11">
        <f t="shared" ref="C103:E103" si="5">C100+C97+C94+C91+C88+C85+C82</f>
        <v>2050</v>
      </c>
      <c r="D103" s="11">
        <f t="shared" si="5"/>
        <v>2050</v>
      </c>
      <c r="E103" s="11">
        <f t="shared" si="5"/>
        <v>2050</v>
      </c>
    </row>
    <row r="104" spans="1:5" ht="17.25" customHeight="1" thickBot="1" x14ac:dyDescent="0.3">
      <c r="A104" s="25" t="s">
        <v>34</v>
      </c>
      <c r="B104" s="26">
        <f>IF(B103-B74=0,0,"Error")</f>
        <v>0</v>
      </c>
      <c r="C104" s="26">
        <f>IF(C103-C74=0,0,"Error")</f>
        <v>0</v>
      </c>
      <c r="D104" s="26">
        <f>IF(D103-D74=0,0,"Error")</f>
        <v>0</v>
      </c>
      <c r="E104" s="26">
        <f>IF(E103-E74=0,0,"Error")</f>
        <v>0</v>
      </c>
    </row>
    <row r="105" spans="1:5" ht="15.75" thickBot="1" x14ac:dyDescent="0.3">
      <c r="A105" s="50" t="s">
        <v>106</v>
      </c>
      <c r="B105" s="165" t="s">
        <v>98</v>
      </c>
      <c r="C105" s="166"/>
      <c r="D105" s="166"/>
      <c r="E105" s="167"/>
    </row>
    <row r="106" spans="1:5" ht="15.75" thickBot="1" x14ac:dyDescent="0.3">
      <c r="A106" s="4" t="s">
        <v>10</v>
      </c>
      <c r="B106" s="145" t="s">
        <v>99</v>
      </c>
      <c r="C106" s="146"/>
      <c r="D106" s="146"/>
      <c r="E106" s="147"/>
    </row>
    <row r="107" spans="1:5" ht="15.75" thickBot="1" x14ac:dyDescent="0.3">
      <c r="A107" s="4" t="s">
        <v>15</v>
      </c>
      <c r="B107" s="136" t="s">
        <v>68</v>
      </c>
      <c r="C107" s="137"/>
      <c r="D107" s="137"/>
      <c r="E107" s="138"/>
    </row>
    <row r="108" spans="1:5" ht="12.75" customHeight="1" x14ac:dyDescent="0.25">
      <c r="A108" s="107"/>
      <c r="B108" s="18">
        <v>2018</v>
      </c>
      <c r="C108" s="18">
        <v>2019</v>
      </c>
      <c r="D108" s="18">
        <v>2020</v>
      </c>
      <c r="E108" s="18">
        <v>2021</v>
      </c>
    </row>
    <row r="109" spans="1:5" ht="9" customHeight="1" thickBot="1" x14ac:dyDescent="0.3">
      <c r="A109" s="108"/>
      <c r="B109" s="19" t="s">
        <v>6</v>
      </c>
      <c r="C109" s="19" t="s">
        <v>7</v>
      </c>
      <c r="D109" s="19" t="s">
        <v>7</v>
      </c>
      <c r="E109" s="19" t="s">
        <v>7</v>
      </c>
    </row>
    <row r="110" spans="1:5" ht="15.75" thickBot="1" x14ac:dyDescent="0.3">
      <c r="A110" s="4" t="s">
        <v>9</v>
      </c>
      <c r="B110" s="6">
        <v>38</v>
      </c>
      <c r="C110" s="6">
        <v>50</v>
      </c>
      <c r="D110" s="6">
        <v>77</v>
      </c>
      <c r="E110" s="6">
        <v>78</v>
      </c>
    </row>
    <row r="111" spans="1:5" ht="15.75" thickBot="1" x14ac:dyDescent="0.3">
      <c r="A111" s="4" t="s">
        <v>16</v>
      </c>
      <c r="B111" s="6">
        <v>23500</v>
      </c>
      <c r="C111" s="6">
        <v>30500</v>
      </c>
      <c r="D111" s="6">
        <v>47100</v>
      </c>
      <c r="E111" s="6">
        <v>47500</v>
      </c>
    </row>
    <row r="112" spans="1:5" ht="15.75" thickBot="1" x14ac:dyDescent="0.3">
      <c r="A112" s="4" t="s">
        <v>23</v>
      </c>
      <c r="B112" s="6">
        <f>B111/B110</f>
        <v>618.42105263157896</v>
      </c>
      <c r="C112" s="6">
        <f>C111/C110</f>
        <v>610</v>
      </c>
      <c r="D112" s="6">
        <f>D111/D110</f>
        <v>611.68831168831173</v>
      </c>
      <c r="E112" s="6">
        <f>E111/E110</f>
        <v>608.97435897435901</v>
      </c>
    </row>
    <row r="113" spans="1:5" ht="15.75" thickBot="1" x14ac:dyDescent="0.3">
      <c r="A113" s="4" t="s">
        <v>17</v>
      </c>
      <c r="B113" s="32"/>
      <c r="C113" s="7">
        <f>C110/B110-1</f>
        <v>0.31578947368421062</v>
      </c>
      <c r="D113" s="7">
        <f>D110/C110-1</f>
        <v>0.54</v>
      </c>
      <c r="E113" s="7">
        <f>E110/D110-1</f>
        <v>1.298701298701288E-2</v>
      </c>
    </row>
    <row r="114" spans="1:5" ht="15.75" thickBot="1" x14ac:dyDescent="0.3">
      <c r="A114" s="4" t="s">
        <v>18</v>
      </c>
      <c r="B114" s="32"/>
      <c r="C114" s="7">
        <f>C111/B111-1</f>
        <v>0.2978723404255319</v>
      </c>
      <c r="D114" s="7">
        <f t="shared" ref="D114:D115" si="6">D111/C111-1</f>
        <v>0.54426229508196711</v>
      </c>
      <c r="E114" s="7">
        <f t="shared" ref="E114:E115" si="7">E111/D111-1</f>
        <v>8.4925690021231404E-3</v>
      </c>
    </row>
    <row r="115" spans="1:5" ht="15.75" thickBot="1" x14ac:dyDescent="0.3">
      <c r="A115" s="4" t="s">
        <v>19</v>
      </c>
      <c r="B115" s="32"/>
      <c r="C115" s="7">
        <f>C112/B112-1</f>
        <v>-1.3617021276595809E-2</v>
      </c>
      <c r="D115" s="7">
        <f t="shared" si="6"/>
        <v>2.7677240791994517E-3</v>
      </c>
      <c r="E115" s="7">
        <f t="shared" si="7"/>
        <v>-4.4368229081604982E-3</v>
      </c>
    </row>
    <row r="116" spans="1:5" ht="15.75" thickBot="1" x14ac:dyDescent="0.3">
      <c r="A116" s="139" t="s">
        <v>65</v>
      </c>
      <c r="B116" s="140"/>
      <c r="C116" s="140"/>
      <c r="D116" s="140"/>
      <c r="E116" s="141"/>
    </row>
    <row r="117" spans="1:5" ht="12.75" customHeight="1" x14ac:dyDescent="0.25">
      <c r="A117" s="107"/>
      <c r="B117" s="18">
        <v>2018</v>
      </c>
      <c r="C117" s="18">
        <v>2019</v>
      </c>
      <c r="D117" s="18">
        <v>2020</v>
      </c>
      <c r="E117" s="18">
        <v>2021</v>
      </c>
    </row>
    <row r="118" spans="1:5" ht="9" customHeight="1" thickBot="1" x14ac:dyDescent="0.3">
      <c r="A118" s="108"/>
      <c r="B118" s="19" t="s">
        <v>6</v>
      </c>
      <c r="C118" s="19" t="s">
        <v>7</v>
      </c>
      <c r="D118" s="19" t="s">
        <v>7</v>
      </c>
      <c r="E118" s="19" t="s">
        <v>7</v>
      </c>
    </row>
    <row r="119" spans="1:5" ht="15.75" thickBot="1" x14ac:dyDescent="0.3">
      <c r="A119" s="1" t="s">
        <v>0</v>
      </c>
      <c r="B119" s="8">
        <v>0</v>
      </c>
      <c r="C119" s="8">
        <v>0</v>
      </c>
      <c r="D119" s="8">
        <v>0</v>
      </c>
      <c r="E119" s="8">
        <v>0</v>
      </c>
    </row>
    <row r="120" spans="1:5" ht="15.75" thickBot="1" x14ac:dyDescent="0.3">
      <c r="A120" s="10" t="s">
        <v>39</v>
      </c>
      <c r="B120" s="11"/>
      <c r="C120" s="12"/>
      <c r="D120" s="12"/>
      <c r="E120" s="12"/>
    </row>
    <row r="121" spans="1:5" ht="15.75" thickBot="1" x14ac:dyDescent="0.3">
      <c r="A121" s="10" t="s">
        <v>40</v>
      </c>
      <c r="B121" s="11"/>
      <c r="C121" s="12"/>
      <c r="D121" s="12"/>
      <c r="E121" s="12"/>
    </row>
    <row r="122" spans="1:5" ht="24.75" customHeight="1" thickBot="1" x14ac:dyDescent="0.3">
      <c r="A122" s="1" t="s">
        <v>60</v>
      </c>
      <c r="B122" s="8">
        <v>0</v>
      </c>
      <c r="C122" s="8">
        <v>0</v>
      </c>
      <c r="D122" s="8">
        <v>0</v>
      </c>
      <c r="E122" s="8"/>
    </row>
    <row r="123" spans="1:5" ht="15.75" thickBot="1" x14ac:dyDescent="0.3">
      <c r="A123" s="10" t="s">
        <v>39</v>
      </c>
      <c r="B123" s="11"/>
      <c r="C123" s="8"/>
      <c r="D123" s="8"/>
      <c r="E123" s="8"/>
    </row>
    <row r="124" spans="1:5" ht="15.75" thickBot="1" x14ac:dyDescent="0.3">
      <c r="A124" s="10" t="s">
        <v>40</v>
      </c>
      <c r="B124" s="11"/>
      <c r="C124" s="8"/>
      <c r="D124" s="8"/>
      <c r="E124" s="8"/>
    </row>
    <row r="125" spans="1:5" ht="15.75" thickBot="1" x14ac:dyDescent="0.3">
      <c r="A125" s="1" t="s">
        <v>1</v>
      </c>
      <c r="B125" s="37">
        <v>23500</v>
      </c>
      <c r="C125" s="38">
        <v>30500</v>
      </c>
      <c r="D125" s="38">
        <v>47100</v>
      </c>
      <c r="E125" s="38">
        <v>47500</v>
      </c>
    </row>
    <row r="126" spans="1:5" ht="15.75" thickBot="1" x14ac:dyDescent="0.3">
      <c r="A126" s="10" t="s">
        <v>39</v>
      </c>
      <c r="B126" s="11"/>
      <c r="C126" s="8"/>
      <c r="D126" s="8"/>
      <c r="E126" s="8"/>
    </row>
    <row r="127" spans="1:5" ht="15.75" thickBot="1" x14ac:dyDescent="0.3">
      <c r="A127" s="10" t="s">
        <v>40</v>
      </c>
      <c r="B127" s="11"/>
      <c r="C127" s="8"/>
      <c r="D127" s="8"/>
      <c r="E127" s="8"/>
    </row>
    <row r="128" spans="1:5" ht="15.75" thickBot="1" x14ac:dyDescent="0.3">
      <c r="A128" s="1" t="s">
        <v>2</v>
      </c>
      <c r="B128" s="11">
        <v>0</v>
      </c>
      <c r="C128" s="8">
        <v>0</v>
      </c>
      <c r="D128" s="8">
        <v>0</v>
      </c>
      <c r="E128" s="8">
        <v>0</v>
      </c>
    </row>
    <row r="129" spans="1:5" ht="15.75" thickBot="1" x14ac:dyDescent="0.3">
      <c r="A129" s="10" t="s">
        <v>39</v>
      </c>
      <c r="B129" s="11"/>
      <c r="C129" s="8"/>
      <c r="D129" s="8"/>
      <c r="E129" s="8"/>
    </row>
    <row r="130" spans="1:5" ht="15.75" thickBot="1" x14ac:dyDescent="0.3">
      <c r="A130" s="10" t="s">
        <v>40</v>
      </c>
      <c r="B130" s="11"/>
      <c r="C130" s="8"/>
      <c r="D130" s="8"/>
      <c r="E130" s="8"/>
    </row>
    <row r="131" spans="1:5" ht="15.75" thickBot="1" x14ac:dyDescent="0.3">
      <c r="A131" s="1" t="s">
        <v>24</v>
      </c>
      <c r="B131" s="11">
        <v>0</v>
      </c>
      <c r="C131" s="8">
        <v>0</v>
      </c>
      <c r="D131" s="8">
        <v>0</v>
      </c>
      <c r="E131" s="8">
        <v>0</v>
      </c>
    </row>
    <row r="132" spans="1:5" ht="15.75" thickBot="1" x14ac:dyDescent="0.3">
      <c r="A132" s="10" t="s">
        <v>39</v>
      </c>
      <c r="B132" s="11"/>
      <c r="C132" s="8"/>
      <c r="D132" s="8"/>
      <c r="E132" s="8"/>
    </row>
    <row r="133" spans="1:5" ht="15" customHeight="1" thickBot="1" x14ac:dyDescent="0.3">
      <c r="A133" s="10" t="s">
        <v>40</v>
      </c>
      <c r="B133" s="11"/>
      <c r="C133" s="8"/>
      <c r="D133" s="8"/>
      <c r="E133" s="8"/>
    </row>
    <row r="134" spans="1:5" ht="15.75" thickBot="1" x14ac:dyDescent="0.3">
      <c r="A134" s="1" t="s">
        <v>25</v>
      </c>
      <c r="B134" s="11">
        <v>0</v>
      </c>
      <c r="C134" s="8">
        <v>0</v>
      </c>
      <c r="D134" s="8">
        <v>0</v>
      </c>
      <c r="E134" s="8">
        <v>0</v>
      </c>
    </row>
    <row r="135" spans="1:5" ht="15.75" thickBot="1" x14ac:dyDescent="0.3">
      <c r="A135" s="10" t="s">
        <v>39</v>
      </c>
      <c r="B135" s="11"/>
      <c r="C135" s="8"/>
      <c r="D135" s="8"/>
      <c r="E135" s="8"/>
    </row>
    <row r="136" spans="1:5" ht="15.75" thickBot="1" x14ac:dyDescent="0.3">
      <c r="A136" s="10" t="s">
        <v>40</v>
      </c>
      <c r="B136" s="11"/>
      <c r="C136" s="8"/>
      <c r="D136" s="8"/>
      <c r="E136" s="8"/>
    </row>
    <row r="137" spans="1:5" ht="24.75" thickBot="1" x14ac:dyDescent="0.3">
      <c r="A137" s="1" t="s">
        <v>3</v>
      </c>
      <c r="B137" s="11">
        <v>0</v>
      </c>
      <c r="C137" s="8">
        <v>0</v>
      </c>
      <c r="D137" s="8">
        <v>0</v>
      </c>
      <c r="E137" s="8">
        <v>0</v>
      </c>
    </row>
    <row r="138" spans="1:5" ht="15.75" thickBot="1" x14ac:dyDescent="0.3">
      <c r="A138" s="10" t="s">
        <v>39</v>
      </c>
      <c r="B138" s="11"/>
      <c r="C138" s="8"/>
      <c r="D138" s="8"/>
      <c r="E138" s="8"/>
    </row>
    <row r="139" spans="1:5" ht="15.75" thickBot="1" x14ac:dyDescent="0.3">
      <c r="A139" s="10" t="s">
        <v>40</v>
      </c>
      <c r="B139" s="11"/>
      <c r="C139" s="8"/>
      <c r="D139" s="8"/>
      <c r="E139" s="8"/>
    </row>
    <row r="140" spans="1:5" ht="15.75" thickBot="1" x14ac:dyDescent="0.3">
      <c r="A140" s="52" t="s">
        <v>107</v>
      </c>
      <c r="B140" s="11">
        <f>B137+B134+B131+B128+B125+B122+B119</f>
        <v>23500</v>
      </c>
      <c r="C140" s="11">
        <f t="shared" ref="C140:E140" si="8">C137+C134+C131+C128+C125+C122+C119</f>
        <v>30500</v>
      </c>
      <c r="D140" s="11">
        <f t="shared" si="8"/>
        <v>47100</v>
      </c>
      <c r="E140" s="11">
        <f t="shared" si="8"/>
        <v>47500</v>
      </c>
    </row>
    <row r="141" spans="1:5" ht="17.25" customHeight="1" thickBot="1" x14ac:dyDescent="0.3">
      <c r="A141" s="25" t="s">
        <v>34</v>
      </c>
      <c r="B141" s="26">
        <f>IF(B140-B111=0,0,"Error")</f>
        <v>0</v>
      </c>
      <c r="C141" s="26">
        <f>IF(C140-C111=0,0,"Error")</f>
        <v>0</v>
      </c>
      <c r="D141" s="26">
        <f>IF(D140-D111=0,0,"Error")</f>
        <v>0</v>
      </c>
      <c r="E141" s="26">
        <f>IF(E140-E111=0,0,"Error")</f>
        <v>0</v>
      </c>
    </row>
    <row r="142" spans="1:5" ht="15.75" thickBot="1" x14ac:dyDescent="0.3">
      <c r="A142" s="50" t="s">
        <v>70</v>
      </c>
      <c r="B142" s="165" t="s">
        <v>94</v>
      </c>
      <c r="C142" s="166"/>
      <c r="D142" s="166"/>
      <c r="E142" s="167"/>
    </row>
    <row r="143" spans="1:5" ht="26.25" customHeight="1" thickBot="1" x14ac:dyDescent="0.3">
      <c r="A143" s="4" t="s">
        <v>10</v>
      </c>
      <c r="B143" s="118" t="s">
        <v>77</v>
      </c>
      <c r="C143" s="119"/>
      <c r="D143" s="119"/>
      <c r="E143" s="169"/>
    </row>
    <row r="144" spans="1:5" ht="15.75" thickBot="1" x14ac:dyDescent="0.3">
      <c r="A144" s="4" t="s">
        <v>15</v>
      </c>
      <c r="B144" s="136" t="s">
        <v>69</v>
      </c>
      <c r="C144" s="137"/>
      <c r="D144" s="137"/>
      <c r="E144" s="138"/>
    </row>
    <row r="145" spans="1:5" ht="12.75" customHeight="1" x14ac:dyDescent="0.25">
      <c r="A145" s="107"/>
      <c r="B145" s="18">
        <v>2018</v>
      </c>
      <c r="C145" s="18">
        <v>2019</v>
      </c>
      <c r="D145" s="18">
        <v>2020</v>
      </c>
      <c r="E145" s="18">
        <v>2021</v>
      </c>
    </row>
    <row r="146" spans="1:5" ht="9" customHeight="1" thickBot="1" x14ac:dyDescent="0.3">
      <c r="A146" s="108"/>
      <c r="B146" s="19" t="s">
        <v>6</v>
      </c>
      <c r="C146" s="19" t="s">
        <v>7</v>
      </c>
      <c r="D146" s="19" t="s">
        <v>7</v>
      </c>
      <c r="E146" s="19" t="s">
        <v>7</v>
      </c>
    </row>
    <row r="147" spans="1:5" ht="15.75" thickBot="1" x14ac:dyDescent="0.3">
      <c r="A147" s="4" t="s">
        <v>9</v>
      </c>
      <c r="B147" s="6">
        <v>16</v>
      </c>
      <c r="C147" s="6">
        <v>16</v>
      </c>
      <c r="D147" s="6">
        <v>18</v>
      </c>
      <c r="E147" s="6">
        <v>18</v>
      </c>
    </row>
    <row r="148" spans="1:5" ht="15.75" thickBot="1" x14ac:dyDescent="0.3">
      <c r="A148" s="4" t="s">
        <v>16</v>
      </c>
      <c r="B148" s="6">
        <v>3000</v>
      </c>
      <c r="C148" s="6">
        <v>3000</v>
      </c>
      <c r="D148" s="6">
        <v>5000</v>
      </c>
      <c r="E148" s="6">
        <v>5000</v>
      </c>
    </row>
    <row r="149" spans="1:5" ht="15.75" thickBot="1" x14ac:dyDescent="0.3">
      <c r="A149" s="4" t="s">
        <v>23</v>
      </c>
      <c r="B149" s="6">
        <f>B148/B147</f>
        <v>187.5</v>
      </c>
      <c r="C149" s="6">
        <f>C148/C147</f>
        <v>187.5</v>
      </c>
      <c r="D149" s="6">
        <f>D148/D147</f>
        <v>277.77777777777777</v>
      </c>
      <c r="E149" s="6">
        <f>E148/E147</f>
        <v>277.77777777777777</v>
      </c>
    </row>
    <row r="150" spans="1:5" ht="15.75" thickBot="1" x14ac:dyDescent="0.3">
      <c r="A150" s="4" t="s">
        <v>17</v>
      </c>
      <c r="B150" s="42"/>
      <c r="C150" s="7">
        <f>C147/B147-1</f>
        <v>0</v>
      </c>
      <c r="D150" s="7">
        <f>D147/C147-1</f>
        <v>0.125</v>
      </c>
      <c r="E150" s="7">
        <f>E147/D147-1</f>
        <v>0</v>
      </c>
    </row>
    <row r="151" spans="1:5" ht="15.75" thickBot="1" x14ac:dyDescent="0.3">
      <c r="A151" s="4" t="s">
        <v>18</v>
      </c>
      <c r="B151" s="42"/>
      <c r="C151" s="7">
        <f>C148/B148-1</f>
        <v>0</v>
      </c>
      <c r="D151" s="7">
        <f t="shared" ref="D151:D152" si="9">D148/C148-1</f>
        <v>0.66666666666666674</v>
      </c>
      <c r="E151" s="7">
        <f t="shared" ref="E151:E152" si="10">E148/D148-1</f>
        <v>0</v>
      </c>
    </row>
    <row r="152" spans="1:5" ht="15.75" thickBot="1" x14ac:dyDescent="0.3">
      <c r="A152" s="4" t="s">
        <v>19</v>
      </c>
      <c r="B152" s="42"/>
      <c r="C152" s="7">
        <f>C149/B149-1</f>
        <v>0</v>
      </c>
      <c r="D152" s="7">
        <f t="shared" si="9"/>
        <v>0.4814814814814814</v>
      </c>
      <c r="E152" s="7">
        <f t="shared" si="10"/>
        <v>0</v>
      </c>
    </row>
    <row r="153" spans="1:5" ht="15.75" thickBot="1" x14ac:dyDescent="0.3">
      <c r="A153" s="139" t="s">
        <v>66</v>
      </c>
      <c r="B153" s="140"/>
      <c r="C153" s="140"/>
      <c r="D153" s="140"/>
      <c r="E153" s="141"/>
    </row>
    <row r="154" spans="1:5" ht="12.75" customHeight="1" x14ac:dyDescent="0.25">
      <c r="A154" s="107"/>
      <c r="B154" s="18">
        <v>2018</v>
      </c>
      <c r="C154" s="18">
        <v>2019</v>
      </c>
      <c r="D154" s="18">
        <v>2020</v>
      </c>
      <c r="E154" s="18">
        <v>2021</v>
      </c>
    </row>
    <row r="155" spans="1:5" ht="9" customHeight="1" thickBot="1" x14ac:dyDescent="0.3">
      <c r="A155" s="108"/>
      <c r="B155" s="19" t="s">
        <v>6</v>
      </c>
      <c r="C155" s="19" t="s">
        <v>7</v>
      </c>
      <c r="D155" s="19" t="s">
        <v>7</v>
      </c>
      <c r="E155" s="19" t="s">
        <v>7</v>
      </c>
    </row>
    <row r="156" spans="1:5" ht="15.75" thickBot="1" x14ac:dyDescent="0.3">
      <c r="A156" s="1" t="s">
        <v>0</v>
      </c>
      <c r="B156" s="8">
        <v>0</v>
      </c>
      <c r="C156" s="8">
        <v>0</v>
      </c>
      <c r="D156" s="8">
        <v>0</v>
      </c>
      <c r="E156" s="8">
        <v>0</v>
      </c>
    </row>
    <row r="157" spans="1:5" ht="15.75" thickBot="1" x14ac:dyDescent="0.3">
      <c r="A157" s="10" t="s">
        <v>39</v>
      </c>
      <c r="B157" s="11"/>
      <c r="C157" s="12"/>
      <c r="D157" s="12"/>
      <c r="E157" s="12"/>
    </row>
    <row r="158" spans="1:5" ht="15.75" thickBot="1" x14ac:dyDescent="0.3">
      <c r="A158" s="10" t="s">
        <v>40</v>
      </c>
      <c r="B158" s="11"/>
      <c r="C158" s="12"/>
      <c r="D158" s="12"/>
      <c r="E158" s="12"/>
    </row>
    <row r="159" spans="1:5" ht="24.75" thickBot="1" x14ac:dyDescent="0.3">
      <c r="A159" s="1" t="s">
        <v>60</v>
      </c>
      <c r="B159" s="8">
        <v>0</v>
      </c>
      <c r="C159" s="8">
        <v>0</v>
      </c>
      <c r="D159" s="8">
        <v>0</v>
      </c>
      <c r="E159" s="8">
        <v>0</v>
      </c>
    </row>
    <row r="160" spans="1:5" ht="15.75" thickBot="1" x14ac:dyDescent="0.3">
      <c r="A160" s="10" t="s">
        <v>39</v>
      </c>
      <c r="B160" s="11"/>
      <c r="C160" s="8"/>
      <c r="D160" s="8"/>
      <c r="E160" s="8"/>
    </row>
    <row r="161" spans="1:5" ht="15.75" thickBot="1" x14ac:dyDescent="0.3">
      <c r="A161" s="10" t="s">
        <v>40</v>
      </c>
      <c r="B161" s="11"/>
      <c r="C161" s="8"/>
      <c r="D161" s="8"/>
      <c r="E161" s="8"/>
    </row>
    <row r="162" spans="1:5" ht="15.75" thickBot="1" x14ac:dyDescent="0.3">
      <c r="A162" s="1" t="s">
        <v>1</v>
      </c>
      <c r="B162" s="37">
        <v>3000</v>
      </c>
      <c r="C162" s="38">
        <v>3000</v>
      </c>
      <c r="D162" s="38">
        <v>5000</v>
      </c>
      <c r="E162" s="38">
        <v>5000</v>
      </c>
    </row>
    <row r="163" spans="1:5" ht="15.75" thickBot="1" x14ac:dyDescent="0.3">
      <c r="A163" s="10" t="s">
        <v>39</v>
      </c>
      <c r="B163" s="11"/>
      <c r="C163" s="8"/>
      <c r="D163" s="8"/>
      <c r="E163" s="8"/>
    </row>
    <row r="164" spans="1:5" ht="15.75" thickBot="1" x14ac:dyDescent="0.3">
      <c r="A164" s="10" t="s">
        <v>40</v>
      </c>
      <c r="B164" s="11"/>
      <c r="C164" s="8"/>
      <c r="D164" s="8"/>
      <c r="E164" s="8"/>
    </row>
    <row r="165" spans="1:5" ht="15.75" thickBot="1" x14ac:dyDescent="0.3">
      <c r="A165" s="1" t="s">
        <v>2</v>
      </c>
      <c r="B165" s="11">
        <v>0</v>
      </c>
      <c r="C165" s="8">
        <v>0</v>
      </c>
      <c r="D165" s="8">
        <v>0</v>
      </c>
      <c r="E165" s="8">
        <v>0</v>
      </c>
    </row>
    <row r="166" spans="1:5" ht="15.75" thickBot="1" x14ac:dyDescent="0.3">
      <c r="A166" s="10" t="s">
        <v>39</v>
      </c>
      <c r="B166" s="11"/>
      <c r="C166" s="8"/>
      <c r="D166" s="8"/>
      <c r="E166" s="8"/>
    </row>
    <row r="167" spans="1:5" ht="15.75" thickBot="1" x14ac:dyDescent="0.3">
      <c r="A167" s="10" t="s">
        <v>40</v>
      </c>
      <c r="B167" s="11"/>
      <c r="C167" s="8"/>
      <c r="D167" s="8"/>
      <c r="E167" s="8"/>
    </row>
    <row r="168" spans="1:5" ht="15.75" thickBot="1" x14ac:dyDescent="0.3">
      <c r="A168" s="1" t="s">
        <v>24</v>
      </c>
      <c r="B168" s="11">
        <v>0</v>
      </c>
      <c r="C168" s="8">
        <v>0</v>
      </c>
      <c r="D168" s="8">
        <v>0</v>
      </c>
      <c r="E168" s="8">
        <v>0</v>
      </c>
    </row>
    <row r="169" spans="1:5" ht="15.75" thickBot="1" x14ac:dyDescent="0.3">
      <c r="A169" s="10" t="s">
        <v>39</v>
      </c>
      <c r="B169" s="11"/>
      <c r="C169" s="8"/>
      <c r="D169" s="8"/>
      <c r="E169" s="8"/>
    </row>
    <row r="170" spans="1:5" ht="15" customHeight="1" thickBot="1" x14ac:dyDescent="0.3">
      <c r="A170" s="10" t="s">
        <v>40</v>
      </c>
      <c r="B170" s="11"/>
      <c r="C170" s="8"/>
      <c r="D170" s="8"/>
      <c r="E170" s="8"/>
    </row>
    <row r="171" spans="1:5" ht="15.75" thickBot="1" x14ac:dyDescent="0.3">
      <c r="A171" s="1" t="s">
        <v>25</v>
      </c>
      <c r="B171" s="11">
        <v>0</v>
      </c>
      <c r="C171" s="8">
        <v>0</v>
      </c>
      <c r="D171" s="8">
        <v>0</v>
      </c>
      <c r="E171" s="8">
        <v>0</v>
      </c>
    </row>
    <row r="172" spans="1:5" ht="15.75" thickBot="1" x14ac:dyDescent="0.3">
      <c r="A172" s="10" t="s">
        <v>39</v>
      </c>
      <c r="B172" s="11"/>
      <c r="C172" s="8"/>
      <c r="D172" s="8"/>
      <c r="E172" s="8"/>
    </row>
    <row r="173" spans="1:5" ht="15.75" thickBot="1" x14ac:dyDescent="0.3">
      <c r="A173" s="10" t="s">
        <v>40</v>
      </c>
      <c r="B173" s="11"/>
      <c r="C173" s="8"/>
      <c r="D173" s="8"/>
      <c r="E173" s="8"/>
    </row>
    <row r="174" spans="1:5" ht="24.75" thickBot="1" x14ac:dyDescent="0.3">
      <c r="A174" s="1" t="s">
        <v>3</v>
      </c>
      <c r="B174" s="11">
        <v>0</v>
      </c>
      <c r="C174" s="8">
        <v>0</v>
      </c>
      <c r="D174" s="8">
        <v>0</v>
      </c>
      <c r="E174" s="8">
        <v>0</v>
      </c>
    </row>
    <row r="175" spans="1:5" ht="15.75" thickBot="1" x14ac:dyDescent="0.3">
      <c r="A175" s="10" t="s">
        <v>39</v>
      </c>
      <c r="B175" s="11"/>
      <c r="C175" s="8"/>
      <c r="D175" s="8"/>
      <c r="E175" s="8"/>
    </row>
    <row r="176" spans="1:5" ht="15.75" thickBot="1" x14ac:dyDescent="0.3">
      <c r="A176" s="10" t="s">
        <v>40</v>
      </c>
      <c r="B176" s="11"/>
      <c r="C176" s="8"/>
      <c r="D176" s="8"/>
      <c r="E176" s="8"/>
    </row>
    <row r="177" spans="1:11" ht="15.75" thickBot="1" x14ac:dyDescent="0.3">
      <c r="A177" s="24" t="s">
        <v>67</v>
      </c>
      <c r="B177" s="11">
        <f>B174+B171+B168+B165+B162+B159+B156</f>
        <v>3000</v>
      </c>
      <c r="C177" s="11">
        <f t="shared" ref="C177:E177" si="11">C174+C171+C168+C165+C162+C159+C156</f>
        <v>3000</v>
      </c>
      <c r="D177" s="11">
        <f t="shared" si="11"/>
        <v>5000</v>
      </c>
      <c r="E177" s="11">
        <f t="shared" si="11"/>
        <v>5000</v>
      </c>
    </row>
    <row r="178" spans="1:11" ht="15.75" thickBot="1" x14ac:dyDescent="0.3">
      <c r="A178" s="109" t="s">
        <v>51</v>
      </c>
      <c r="B178" s="110"/>
      <c r="C178" s="110"/>
      <c r="D178" s="110"/>
      <c r="E178" s="111"/>
    </row>
    <row r="179" spans="1:11" ht="15.75" thickBot="1" x14ac:dyDescent="0.3">
      <c r="A179" s="109" t="s">
        <v>47</v>
      </c>
      <c r="B179" s="110"/>
      <c r="C179" s="110"/>
      <c r="D179" s="110"/>
      <c r="E179" s="111"/>
    </row>
    <row r="180" spans="1:11" ht="15.75" thickBot="1" x14ac:dyDescent="0.3">
      <c r="A180" s="45" t="s">
        <v>29</v>
      </c>
      <c r="B180" s="133" t="s">
        <v>52</v>
      </c>
      <c r="C180" s="134"/>
      <c r="D180" s="134"/>
      <c r="E180" s="135"/>
    </row>
    <row r="181" spans="1:11" ht="34.5" thickBot="1" x14ac:dyDescent="0.3">
      <c r="A181" s="20" t="s">
        <v>28</v>
      </c>
      <c r="B181" s="49" t="s">
        <v>108</v>
      </c>
      <c r="C181" s="39" t="s">
        <v>41</v>
      </c>
      <c r="D181" s="170" t="s">
        <v>100</v>
      </c>
      <c r="E181" s="167"/>
    </row>
    <row r="182" spans="1:11" ht="15.75" thickBot="1" x14ac:dyDescent="0.3">
      <c r="A182" s="4" t="s">
        <v>10</v>
      </c>
      <c r="B182" s="115" t="s">
        <v>104</v>
      </c>
      <c r="C182" s="116"/>
      <c r="D182" s="116"/>
      <c r="E182" s="117"/>
    </row>
    <row r="183" spans="1:11" ht="15.75" thickBot="1" x14ac:dyDescent="0.3">
      <c r="A183" s="4" t="s">
        <v>15</v>
      </c>
      <c r="B183" s="136" t="s">
        <v>322</v>
      </c>
      <c r="C183" s="137"/>
      <c r="D183" s="137"/>
      <c r="E183" s="138"/>
    </row>
    <row r="184" spans="1:11" ht="12.75" customHeight="1" x14ac:dyDescent="0.25">
      <c r="A184" s="107"/>
      <c r="B184" s="18">
        <v>2018</v>
      </c>
      <c r="C184" s="18">
        <v>2019</v>
      </c>
      <c r="D184" s="18">
        <v>2020</v>
      </c>
      <c r="E184" s="18">
        <v>2021</v>
      </c>
    </row>
    <row r="185" spans="1:11" ht="9" customHeight="1" thickBot="1" x14ac:dyDescent="0.3">
      <c r="A185" s="108"/>
      <c r="B185" s="19" t="s">
        <v>6</v>
      </c>
      <c r="C185" s="19" t="s">
        <v>7</v>
      </c>
      <c r="D185" s="19" t="s">
        <v>7</v>
      </c>
      <c r="E185" s="19" t="s">
        <v>7</v>
      </c>
    </row>
    <row r="186" spans="1:11" ht="15.75" thickBot="1" x14ac:dyDescent="0.3">
      <c r="A186" s="4" t="s">
        <v>9</v>
      </c>
      <c r="B186" s="6">
        <v>1</v>
      </c>
      <c r="C186" s="6">
        <v>2</v>
      </c>
      <c r="D186" s="6">
        <v>0</v>
      </c>
      <c r="E186" s="6">
        <v>0</v>
      </c>
    </row>
    <row r="187" spans="1:11" ht="15.75" thickBot="1" x14ac:dyDescent="0.3">
      <c r="A187" s="4" t="s">
        <v>16</v>
      </c>
      <c r="B187" s="6">
        <f>B205</f>
        <v>94000</v>
      </c>
      <c r="C187" s="6">
        <f t="shared" ref="C187:E187" si="12">C205</f>
        <v>80000</v>
      </c>
      <c r="D187" s="6">
        <f t="shared" si="12"/>
        <v>0</v>
      </c>
      <c r="E187" s="6">
        <f t="shared" si="12"/>
        <v>0</v>
      </c>
    </row>
    <row r="188" spans="1:11" ht="15.75" thickBot="1" x14ac:dyDescent="0.3">
      <c r="A188" s="4" t="s">
        <v>23</v>
      </c>
      <c r="B188" s="6">
        <f>B187/B186</f>
        <v>94000</v>
      </c>
      <c r="C188" s="6">
        <f t="shared" ref="C188:E188" si="13">C187/C186</f>
        <v>40000</v>
      </c>
      <c r="D188" s="6" t="e">
        <f t="shared" si="13"/>
        <v>#DIV/0!</v>
      </c>
      <c r="E188" s="6" t="e">
        <f t="shared" si="13"/>
        <v>#DIV/0!</v>
      </c>
    </row>
    <row r="189" spans="1:11" ht="15.75" thickBot="1" x14ac:dyDescent="0.3">
      <c r="A189" s="4" t="s">
        <v>17</v>
      </c>
      <c r="B189" s="53" t="s">
        <v>22</v>
      </c>
      <c r="C189" s="7">
        <f>C186/B186-1</f>
        <v>1</v>
      </c>
      <c r="D189" s="7">
        <f t="shared" ref="D189:D191" si="14">D186/C186-1</f>
        <v>-1</v>
      </c>
      <c r="E189" s="7" t="e">
        <f t="shared" ref="E189:E191" si="15">E186/D186-1</f>
        <v>#DIV/0!</v>
      </c>
      <c r="G189" s="9"/>
      <c r="H189" s="9"/>
      <c r="I189" s="9"/>
      <c r="J189" s="9"/>
      <c r="K189" s="9"/>
    </row>
    <row r="190" spans="1:11" ht="15.75" thickBot="1" x14ac:dyDescent="0.3">
      <c r="A190" s="4" t="s">
        <v>18</v>
      </c>
      <c r="B190" s="53" t="s">
        <v>22</v>
      </c>
      <c r="C190" s="7">
        <f>C187/B187-1</f>
        <v>-0.14893617021276595</v>
      </c>
      <c r="D190" s="7">
        <f t="shared" si="14"/>
        <v>-1</v>
      </c>
      <c r="E190" s="7" t="e">
        <f t="shared" si="15"/>
        <v>#DIV/0!</v>
      </c>
    </row>
    <row r="191" spans="1:11" ht="15.75" thickBot="1" x14ac:dyDescent="0.3">
      <c r="A191" s="4" t="s">
        <v>19</v>
      </c>
      <c r="B191" s="53" t="s">
        <v>22</v>
      </c>
      <c r="C191" s="7">
        <f>C188/B188-1</f>
        <v>-0.57446808510638303</v>
      </c>
      <c r="D191" s="7" t="e">
        <f t="shared" si="14"/>
        <v>#DIV/0!</v>
      </c>
      <c r="E191" s="7" t="e">
        <f t="shared" si="15"/>
        <v>#DIV/0!</v>
      </c>
    </row>
    <row r="192" spans="1:11" ht="15.75" thickBot="1" x14ac:dyDescent="0.3">
      <c r="A192" s="139" t="s">
        <v>33</v>
      </c>
      <c r="B192" s="140"/>
      <c r="C192" s="140"/>
      <c r="D192" s="140"/>
      <c r="E192" s="141"/>
    </row>
    <row r="193" spans="1:5" ht="12.75" customHeight="1" x14ac:dyDescent="0.25">
      <c r="A193" s="107"/>
      <c r="B193" s="18">
        <v>2018</v>
      </c>
      <c r="C193" s="18">
        <v>2019</v>
      </c>
      <c r="D193" s="18">
        <v>2020</v>
      </c>
      <c r="E193" s="18">
        <v>2021</v>
      </c>
    </row>
    <row r="194" spans="1:5" ht="9" customHeight="1" thickBot="1" x14ac:dyDescent="0.3">
      <c r="A194" s="108"/>
      <c r="B194" s="19" t="s">
        <v>6</v>
      </c>
      <c r="C194" s="19" t="s">
        <v>7</v>
      </c>
      <c r="D194" s="19" t="s">
        <v>7</v>
      </c>
      <c r="E194" s="19" t="s">
        <v>7</v>
      </c>
    </row>
    <row r="195" spans="1:5" ht="15.75" thickBot="1" x14ac:dyDescent="0.3">
      <c r="A195" s="1" t="s">
        <v>36</v>
      </c>
      <c r="B195" s="8">
        <v>0</v>
      </c>
      <c r="C195" s="8">
        <v>0</v>
      </c>
      <c r="D195" s="8">
        <v>0</v>
      </c>
      <c r="E195" s="8">
        <v>0</v>
      </c>
    </row>
    <row r="196" spans="1:5" ht="15.75" thickBot="1" x14ac:dyDescent="0.3">
      <c r="A196" s="10" t="s">
        <v>39</v>
      </c>
      <c r="B196" s="8"/>
      <c r="C196" s="8"/>
      <c r="D196" s="8"/>
      <c r="E196" s="8"/>
    </row>
    <row r="197" spans="1:5" ht="15.75" thickBot="1" x14ac:dyDescent="0.3">
      <c r="A197" s="10" t="s">
        <v>179</v>
      </c>
      <c r="B197" s="8"/>
      <c r="C197" s="8"/>
      <c r="D197" s="8"/>
      <c r="E197" s="8"/>
    </row>
    <row r="198" spans="1:5" ht="15.75" thickBot="1" x14ac:dyDescent="0.3">
      <c r="A198" s="10" t="s">
        <v>180</v>
      </c>
      <c r="B198" s="8"/>
      <c r="C198" s="8"/>
      <c r="D198" s="8"/>
      <c r="E198" s="8"/>
    </row>
    <row r="199" spans="1:5" ht="15.75" thickBot="1" x14ac:dyDescent="0.3">
      <c r="A199" s="10" t="s">
        <v>181</v>
      </c>
      <c r="B199" s="8"/>
      <c r="C199" s="8"/>
      <c r="D199" s="8"/>
      <c r="E199" s="8"/>
    </row>
    <row r="200" spans="1:5" ht="15.75" thickBot="1" x14ac:dyDescent="0.3">
      <c r="A200" s="1" t="s">
        <v>37</v>
      </c>
      <c r="B200" s="11">
        <f>SUM(B201:B204)</f>
        <v>94000</v>
      </c>
      <c r="C200" s="11">
        <f t="shared" ref="C200:E200" si="16">SUM(C201:C204)</f>
        <v>80000</v>
      </c>
      <c r="D200" s="11">
        <f t="shared" si="16"/>
        <v>0</v>
      </c>
      <c r="E200" s="11">
        <f t="shared" si="16"/>
        <v>0</v>
      </c>
    </row>
    <row r="201" spans="1:5" ht="15.75" thickBot="1" x14ac:dyDescent="0.3">
      <c r="A201" s="10" t="s">
        <v>39</v>
      </c>
      <c r="B201" s="11">
        <v>94000</v>
      </c>
      <c r="C201" s="8">
        <v>80000</v>
      </c>
      <c r="D201" s="8">
        <v>0</v>
      </c>
      <c r="E201" s="8">
        <v>0</v>
      </c>
    </row>
    <row r="202" spans="1:5" ht="15.75" thickBot="1" x14ac:dyDescent="0.3">
      <c r="A202" s="10" t="s">
        <v>179</v>
      </c>
      <c r="B202" s="8"/>
      <c r="C202" s="8"/>
      <c r="D202" s="8"/>
      <c r="E202" s="8"/>
    </row>
    <row r="203" spans="1:5" ht="15.75" thickBot="1" x14ac:dyDescent="0.3">
      <c r="A203" s="10" t="s">
        <v>180</v>
      </c>
      <c r="B203" s="8"/>
      <c r="C203" s="8"/>
      <c r="D203" s="8"/>
      <c r="E203" s="8"/>
    </row>
    <row r="204" spans="1:5" ht="15.75" thickBot="1" x14ac:dyDescent="0.3">
      <c r="A204" s="10" t="s">
        <v>181</v>
      </c>
      <c r="B204" s="8"/>
      <c r="C204" s="8"/>
      <c r="D204" s="8"/>
      <c r="E204" s="8"/>
    </row>
    <row r="205" spans="1:5" ht="15.75" thickBot="1" x14ac:dyDescent="0.3">
      <c r="A205" s="21" t="s">
        <v>32</v>
      </c>
      <c r="B205" s="11">
        <f>B200+B195</f>
        <v>94000</v>
      </c>
      <c r="C205" s="11">
        <f t="shared" ref="C205:E205" si="17">C200+C195</f>
        <v>80000</v>
      </c>
      <c r="D205" s="11">
        <f t="shared" si="17"/>
        <v>0</v>
      </c>
      <c r="E205" s="11">
        <f t="shared" si="17"/>
        <v>0</v>
      </c>
    </row>
    <row r="206" spans="1:5" x14ac:dyDescent="0.25">
      <c r="A206" s="121" t="s">
        <v>48</v>
      </c>
      <c r="B206" s="124"/>
      <c r="C206" s="125"/>
      <c r="D206" s="125"/>
      <c r="E206" s="126"/>
    </row>
    <row r="207" spans="1:5" x14ac:dyDescent="0.25">
      <c r="A207" s="122"/>
      <c r="B207" s="127"/>
      <c r="C207" s="128"/>
      <c r="D207" s="128"/>
      <c r="E207" s="129"/>
    </row>
    <row r="208" spans="1:5" ht="0.75" customHeight="1" thickBot="1" x14ac:dyDescent="0.3">
      <c r="A208" s="123"/>
      <c r="B208" s="130"/>
      <c r="C208" s="131"/>
      <c r="D208" s="131"/>
      <c r="E208" s="132"/>
    </row>
    <row r="209" spans="1:11" ht="15.75" thickBot="1" x14ac:dyDescent="0.3">
      <c r="A209" s="45" t="s">
        <v>29</v>
      </c>
      <c r="B209" s="133" t="s">
        <v>53</v>
      </c>
      <c r="C209" s="134"/>
      <c r="D209" s="134"/>
      <c r="E209" s="135"/>
    </row>
    <row r="210" spans="1:11" ht="39.75" customHeight="1" thickBot="1" x14ac:dyDescent="0.3">
      <c r="A210" s="20" t="s">
        <v>28</v>
      </c>
      <c r="B210" s="65" t="s">
        <v>54</v>
      </c>
      <c r="C210" s="39" t="s">
        <v>41</v>
      </c>
      <c r="D210" s="40" t="s">
        <v>101</v>
      </c>
      <c r="E210" s="41"/>
    </row>
    <row r="211" spans="1:11" ht="15.75" thickBot="1" x14ac:dyDescent="0.3">
      <c r="A211" s="4" t="s">
        <v>10</v>
      </c>
      <c r="B211" s="118" t="s">
        <v>72</v>
      </c>
      <c r="C211" s="119"/>
      <c r="D211" s="119"/>
      <c r="E211" s="120"/>
    </row>
    <row r="212" spans="1:11" ht="15.75" thickBot="1" x14ac:dyDescent="0.3">
      <c r="A212" s="4" t="s">
        <v>15</v>
      </c>
      <c r="B212" s="115" t="s">
        <v>73</v>
      </c>
      <c r="C212" s="116"/>
      <c r="D212" s="116"/>
      <c r="E212" s="117"/>
    </row>
    <row r="213" spans="1:11" ht="12.75" customHeight="1" x14ac:dyDescent="0.25">
      <c r="A213" s="107"/>
      <c r="B213" s="18">
        <v>2018</v>
      </c>
      <c r="C213" s="18">
        <v>2019</v>
      </c>
      <c r="D213" s="18">
        <v>2020</v>
      </c>
      <c r="E213" s="18">
        <v>2021</v>
      </c>
    </row>
    <row r="214" spans="1:11" ht="17.25" customHeight="1" thickBot="1" x14ac:dyDescent="0.3">
      <c r="A214" s="108"/>
      <c r="B214" s="19" t="s">
        <v>6</v>
      </c>
      <c r="C214" s="19" t="s">
        <v>7</v>
      </c>
      <c r="D214" s="19" t="s">
        <v>7</v>
      </c>
      <c r="E214" s="19" t="s">
        <v>7</v>
      </c>
    </row>
    <row r="215" spans="1:11" ht="15.75" thickBot="1" x14ac:dyDescent="0.3">
      <c r="A215" s="4" t="s">
        <v>9</v>
      </c>
      <c r="B215" s="6">
        <v>46</v>
      </c>
      <c r="C215" s="6">
        <v>46</v>
      </c>
      <c r="D215" s="6">
        <v>46</v>
      </c>
      <c r="E215" s="6">
        <v>46</v>
      </c>
    </row>
    <row r="216" spans="1:11" ht="15.75" thickBot="1" x14ac:dyDescent="0.3">
      <c r="A216" s="4" t="s">
        <v>16</v>
      </c>
      <c r="B216" s="6">
        <f>B234</f>
        <v>5000</v>
      </c>
      <c r="C216" s="6">
        <f t="shared" ref="C216:E216" si="18">C234</f>
        <v>5000</v>
      </c>
      <c r="D216" s="6">
        <f t="shared" si="18"/>
        <v>5000</v>
      </c>
      <c r="E216" s="6">
        <f t="shared" si="18"/>
        <v>5000</v>
      </c>
    </row>
    <row r="217" spans="1:11" ht="15.75" thickBot="1" x14ac:dyDescent="0.3">
      <c r="A217" s="4" t="s">
        <v>23</v>
      </c>
      <c r="B217" s="6">
        <f>B216/B215</f>
        <v>108.69565217391305</v>
      </c>
      <c r="C217" s="6">
        <f t="shared" ref="C217:E217" si="19">C216/C215</f>
        <v>108.69565217391305</v>
      </c>
      <c r="D217" s="6">
        <f t="shared" si="19"/>
        <v>108.69565217391305</v>
      </c>
      <c r="E217" s="6">
        <f t="shared" si="19"/>
        <v>108.69565217391305</v>
      </c>
    </row>
    <row r="218" spans="1:11" ht="15.75" thickBot="1" x14ac:dyDescent="0.3">
      <c r="A218" s="4" t="s">
        <v>17</v>
      </c>
      <c r="B218" s="53" t="s">
        <v>22</v>
      </c>
      <c r="C218" s="7">
        <f>C215/B215-1</f>
        <v>0</v>
      </c>
      <c r="D218" s="7">
        <f t="shared" ref="D218:D220" si="20">D215/C215-1</f>
        <v>0</v>
      </c>
      <c r="E218" s="7">
        <f t="shared" ref="E218:E220" si="21">E215/D215-1</f>
        <v>0</v>
      </c>
      <c r="G218" s="9"/>
      <c r="H218" s="9"/>
      <c r="I218" s="9"/>
      <c r="J218" s="9"/>
      <c r="K218" s="9"/>
    </row>
    <row r="219" spans="1:11" ht="15.75" thickBot="1" x14ac:dyDescent="0.3">
      <c r="A219" s="4" t="s">
        <v>18</v>
      </c>
      <c r="B219" s="53" t="s">
        <v>22</v>
      </c>
      <c r="C219" s="7">
        <f>C216/B216-1</f>
        <v>0</v>
      </c>
      <c r="D219" s="7">
        <f t="shared" si="20"/>
        <v>0</v>
      </c>
      <c r="E219" s="7">
        <f t="shared" si="21"/>
        <v>0</v>
      </c>
    </row>
    <row r="220" spans="1:11" ht="15.75" thickBot="1" x14ac:dyDescent="0.3">
      <c r="A220" s="4" t="s">
        <v>19</v>
      </c>
      <c r="B220" s="53" t="s">
        <v>22</v>
      </c>
      <c r="C220" s="7">
        <f>C217/B217-1</f>
        <v>0</v>
      </c>
      <c r="D220" s="7">
        <f t="shared" si="20"/>
        <v>0</v>
      </c>
      <c r="E220" s="7">
        <f t="shared" si="21"/>
        <v>0</v>
      </c>
    </row>
    <row r="221" spans="1:11" ht="15.75" thickBot="1" x14ac:dyDescent="0.3">
      <c r="A221" s="139" t="s">
        <v>33</v>
      </c>
      <c r="B221" s="140"/>
      <c r="C221" s="140"/>
      <c r="D221" s="140"/>
      <c r="E221" s="141"/>
    </row>
    <row r="222" spans="1:11" ht="12.75" customHeight="1" x14ac:dyDescent="0.25">
      <c r="A222" s="107"/>
      <c r="B222" s="18">
        <v>2018</v>
      </c>
      <c r="C222" s="18">
        <v>2019</v>
      </c>
      <c r="D222" s="18">
        <v>2020</v>
      </c>
      <c r="E222" s="18">
        <v>2021</v>
      </c>
    </row>
    <row r="223" spans="1:11" ht="9" customHeight="1" thickBot="1" x14ac:dyDescent="0.3">
      <c r="A223" s="108"/>
      <c r="B223" s="19" t="s">
        <v>6</v>
      </c>
      <c r="C223" s="19" t="s">
        <v>7</v>
      </c>
      <c r="D223" s="19" t="s">
        <v>7</v>
      </c>
      <c r="E223" s="19" t="s">
        <v>7</v>
      </c>
    </row>
    <row r="224" spans="1:11" ht="15.75" thickBot="1" x14ac:dyDescent="0.3">
      <c r="A224" s="1" t="s">
        <v>36</v>
      </c>
      <c r="B224" s="8">
        <v>0</v>
      </c>
      <c r="C224" s="8">
        <v>0</v>
      </c>
      <c r="D224" s="8">
        <v>0</v>
      </c>
      <c r="E224" s="8">
        <v>0</v>
      </c>
    </row>
    <row r="225" spans="1:5" ht="15.75" thickBot="1" x14ac:dyDescent="0.3">
      <c r="A225" s="10" t="s">
        <v>39</v>
      </c>
      <c r="B225" s="8"/>
      <c r="C225" s="8"/>
      <c r="D225" s="8"/>
      <c r="E225" s="8"/>
    </row>
    <row r="226" spans="1:5" ht="15.75" thickBot="1" x14ac:dyDescent="0.3">
      <c r="A226" s="10" t="s">
        <v>179</v>
      </c>
      <c r="B226" s="8"/>
      <c r="C226" s="8"/>
      <c r="D226" s="8"/>
      <c r="E226" s="8"/>
    </row>
    <row r="227" spans="1:5" ht="15.75" thickBot="1" x14ac:dyDescent="0.3">
      <c r="A227" s="10" t="s">
        <v>180</v>
      </c>
      <c r="B227" s="8"/>
      <c r="C227" s="8"/>
      <c r="D227" s="8"/>
      <c r="E227" s="8"/>
    </row>
    <row r="228" spans="1:5" ht="15.75" thickBot="1" x14ac:dyDescent="0.3">
      <c r="A228" s="10" t="s">
        <v>181</v>
      </c>
      <c r="B228" s="8"/>
      <c r="C228" s="8"/>
      <c r="D228" s="8"/>
      <c r="E228" s="8"/>
    </row>
    <row r="229" spans="1:5" ht="15.75" thickBot="1" x14ac:dyDescent="0.3">
      <c r="A229" s="1" t="s">
        <v>37</v>
      </c>
      <c r="B229" s="11">
        <f>SUM(B230:B233)</f>
        <v>5000</v>
      </c>
      <c r="C229" s="11">
        <f t="shared" ref="C229:E229" si="22">SUM(C230:C233)</f>
        <v>5000</v>
      </c>
      <c r="D229" s="11">
        <f t="shared" si="22"/>
        <v>5000</v>
      </c>
      <c r="E229" s="11">
        <f t="shared" si="22"/>
        <v>5000</v>
      </c>
    </row>
    <row r="230" spans="1:5" ht="15.75" thickBot="1" x14ac:dyDescent="0.3">
      <c r="A230" s="10" t="s">
        <v>39</v>
      </c>
      <c r="B230" s="11">
        <v>5000</v>
      </c>
      <c r="C230" s="8">
        <v>5000</v>
      </c>
      <c r="D230" s="8">
        <v>5000</v>
      </c>
      <c r="E230" s="8">
        <v>5000</v>
      </c>
    </row>
    <row r="231" spans="1:5" ht="15.75" thickBot="1" x14ac:dyDescent="0.3">
      <c r="A231" s="10" t="s">
        <v>179</v>
      </c>
      <c r="B231" s="8"/>
      <c r="C231" s="8"/>
      <c r="D231" s="8"/>
      <c r="E231" s="8"/>
    </row>
    <row r="232" spans="1:5" ht="15.75" thickBot="1" x14ac:dyDescent="0.3">
      <c r="A232" s="10" t="s">
        <v>180</v>
      </c>
      <c r="B232" s="8"/>
      <c r="C232" s="8"/>
      <c r="D232" s="8"/>
      <c r="E232" s="8"/>
    </row>
    <row r="233" spans="1:5" ht="15.75" thickBot="1" x14ac:dyDescent="0.3">
      <c r="A233" s="10" t="s">
        <v>181</v>
      </c>
      <c r="B233" s="8"/>
      <c r="C233" s="8"/>
      <c r="D233" s="8"/>
      <c r="E233" s="8"/>
    </row>
    <row r="234" spans="1:5" ht="15.75" thickBot="1" x14ac:dyDescent="0.3">
      <c r="A234" s="21" t="s">
        <v>32</v>
      </c>
      <c r="B234" s="11">
        <f>B229+B224</f>
        <v>5000</v>
      </c>
      <c r="C234" s="11">
        <f t="shared" ref="C234:E234" si="23">C229+C224</f>
        <v>5000</v>
      </c>
      <c r="D234" s="11">
        <f t="shared" si="23"/>
        <v>5000</v>
      </c>
      <c r="E234" s="11">
        <f t="shared" si="23"/>
        <v>5000</v>
      </c>
    </row>
    <row r="235" spans="1:5" x14ac:dyDescent="0.25">
      <c r="A235" s="121" t="s">
        <v>48</v>
      </c>
      <c r="B235" s="124"/>
      <c r="C235" s="125"/>
      <c r="D235" s="125"/>
      <c r="E235" s="126"/>
    </row>
    <row r="236" spans="1:5" x14ac:dyDescent="0.25">
      <c r="A236" s="122"/>
      <c r="B236" s="127"/>
      <c r="C236" s="128"/>
      <c r="D236" s="128"/>
      <c r="E236" s="129"/>
    </row>
    <row r="237" spans="1:5" ht="3.75" customHeight="1" thickBot="1" x14ac:dyDescent="0.3">
      <c r="A237" s="123"/>
      <c r="B237" s="130"/>
      <c r="C237" s="131"/>
      <c r="D237" s="131"/>
      <c r="E237" s="132"/>
    </row>
    <row r="238" spans="1:5" ht="55.5" customHeight="1" thickBot="1" x14ac:dyDescent="0.3">
      <c r="A238" s="20" t="s">
        <v>103</v>
      </c>
      <c r="B238" s="66" t="s">
        <v>97</v>
      </c>
      <c r="C238" s="39" t="s">
        <v>41</v>
      </c>
      <c r="D238" s="40" t="s">
        <v>102</v>
      </c>
      <c r="E238" s="41"/>
    </row>
    <row r="239" spans="1:5" ht="15.75" thickBot="1" x14ac:dyDescent="0.3">
      <c r="A239" s="4" t="s">
        <v>10</v>
      </c>
      <c r="B239" s="118" t="s">
        <v>72</v>
      </c>
      <c r="C239" s="119"/>
      <c r="D239" s="119"/>
      <c r="E239" s="120"/>
    </row>
    <row r="240" spans="1:5" ht="15.75" thickBot="1" x14ac:dyDescent="0.3">
      <c r="A240" s="4" t="s">
        <v>15</v>
      </c>
      <c r="B240" s="115" t="s">
        <v>73</v>
      </c>
      <c r="C240" s="116"/>
      <c r="D240" s="116"/>
      <c r="E240" s="117"/>
    </row>
    <row r="241" spans="1:11" ht="12.75" customHeight="1" x14ac:dyDescent="0.25">
      <c r="A241" s="107"/>
      <c r="B241" s="18">
        <v>2018</v>
      </c>
      <c r="C241" s="18">
        <v>2019</v>
      </c>
      <c r="D241" s="18">
        <v>2020</v>
      </c>
      <c r="E241" s="18">
        <v>2021</v>
      </c>
    </row>
    <row r="242" spans="1:11" ht="9" customHeight="1" thickBot="1" x14ac:dyDescent="0.3">
      <c r="A242" s="108"/>
      <c r="B242" s="19" t="s">
        <v>6</v>
      </c>
      <c r="C242" s="19" t="s">
        <v>7</v>
      </c>
      <c r="D242" s="19" t="s">
        <v>7</v>
      </c>
      <c r="E242" s="19" t="s">
        <v>7</v>
      </c>
    </row>
    <row r="243" spans="1:11" ht="15.75" thickBot="1" x14ac:dyDescent="0.3">
      <c r="A243" s="4" t="s">
        <v>9</v>
      </c>
      <c r="B243" s="6">
        <v>25</v>
      </c>
      <c r="C243" s="6">
        <v>25</v>
      </c>
      <c r="D243" s="6">
        <v>25</v>
      </c>
      <c r="E243" s="6">
        <v>25</v>
      </c>
    </row>
    <row r="244" spans="1:11" ht="15.75" thickBot="1" x14ac:dyDescent="0.3">
      <c r="A244" s="4" t="s">
        <v>16</v>
      </c>
      <c r="B244" s="6">
        <f>B262</f>
        <v>3000</v>
      </c>
      <c r="C244" s="6">
        <f t="shared" ref="C244:E244" si="24">C262</f>
        <v>2000</v>
      </c>
      <c r="D244" s="6">
        <f t="shared" si="24"/>
        <v>2000</v>
      </c>
      <c r="E244" s="6">
        <f t="shared" si="24"/>
        <v>2000</v>
      </c>
    </row>
    <row r="245" spans="1:11" ht="15.75" thickBot="1" x14ac:dyDescent="0.3">
      <c r="A245" s="4" t="s">
        <v>23</v>
      </c>
      <c r="B245" s="6">
        <f>B244/B243</f>
        <v>120</v>
      </c>
      <c r="C245" s="6">
        <f t="shared" ref="C245:E245" si="25">C244/C243</f>
        <v>80</v>
      </c>
      <c r="D245" s="6">
        <f t="shared" si="25"/>
        <v>80</v>
      </c>
      <c r="E245" s="6">
        <f t="shared" si="25"/>
        <v>80</v>
      </c>
    </row>
    <row r="246" spans="1:11" ht="15.75" thickBot="1" x14ac:dyDescent="0.3">
      <c r="A246" s="4" t="s">
        <v>17</v>
      </c>
      <c r="B246" s="53" t="s">
        <v>22</v>
      </c>
      <c r="C246" s="7">
        <f>C243/B243-1</f>
        <v>0</v>
      </c>
      <c r="D246" s="7">
        <f t="shared" ref="D246:D248" si="26">D243/C243-1</f>
        <v>0</v>
      </c>
      <c r="E246" s="7">
        <f t="shared" ref="E246:E248" si="27">E243/D243-1</f>
        <v>0</v>
      </c>
      <c r="G246" s="9"/>
      <c r="H246" s="9"/>
      <c r="I246" s="9"/>
      <c r="J246" s="9"/>
      <c r="K246" s="9"/>
    </row>
    <row r="247" spans="1:11" ht="15.75" thickBot="1" x14ac:dyDescent="0.3">
      <c r="A247" s="4" t="s">
        <v>18</v>
      </c>
      <c r="B247" s="53" t="s">
        <v>22</v>
      </c>
      <c r="C247" s="7">
        <f>C244/B244-1</f>
        <v>-0.33333333333333337</v>
      </c>
      <c r="D247" s="7">
        <f t="shared" si="26"/>
        <v>0</v>
      </c>
      <c r="E247" s="7">
        <f t="shared" si="27"/>
        <v>0</v>
      </c>
    </row>
    <row r="248" spans="1:11" ht="15.75" thickBot="1" x14ac:dyDescent="0.3">
      <c r="A248" s="4" t="s">
        <v>19</v>
      </c>
      <c r="B248" s="53" t="s">
        <v>22</v>
      </c>
      <c r="C248" s="7">
        <f>C245/B245-1</f>
        <v>-0.33333333333333337</v>
      </c>
      <c r="D248" s="7">
        <f t="shared" si="26"/>
        <v>0</v>
      </c>
      <c r="E248" s="7">
        <f t="shared" si="27"/>
        <v>0</v>
      </c>
    </row>
    <row r="249" spans="1:11" ht="15.75" thickBot="1" x14ac:dyDescent="0.3">
      <c r="A249" s="139" t="s">
        <v>33</v>
      </c>
      <c r="B249" s="140"/>
      <c r="C249" s="140"/>
      <c r="D249" s="140"/>
      <c r="E249" s="141"/>
    </row>
    <row r="250" spans="1:11" ht="12.75" customHeight="1" x14ac:dyDescent="0.25">
      <c r="A250" s="107"/>
      <c r="B250" s="18">
        <v>2018</v>
      </c>
      <c r="C250" s="18">
        <v>2019</v>
      </c>
      <c r="D250" s="18">
        <v>2020</v>
      </c>
      <c r="E250" s="18">
        <v>2021</v>
      </c>
    </row>
    <row r="251" spans="1:11" ht="9" customHeight="1" thickBot="1" x14ac:dyDescent="0.3">
      <c r="A251" s="108"/>
      <c r="B251" s="19" t="s">
        <v>6</v>
      </c>
      <c r="C251" s="19" t="s">
        <v>7</v>
      </c>
      <c r="D251" s="19" t="s">
        <v>7</v>
      </c>
      <c r="E251" s="19" t="s">
        <v>7</v>
      </c>
    </row>
    <row r="252" spans="1:11" ht="15.75" thickBot="1" x14ac:dyDescent="0.3">
      <c r="A252" s="1" t="s">
        <v>36</v>
      </c>
      <c r="B252" s="8">
        <v>0</v>
      </c>
      <c r="C252" s="8">
        <v>0</v>
      </c>
      <c r="D252" s="8">
        <v>0</v>
      </c>
      <c r="E252" s="8">
        <v>0</v>
      </c>
    </row>
    <row r="253" spans="1:11" ht="15.75" thickBot="1" x14ac:dyDescent="0.3">
      <c r="A253" s="10" t="s">
        <v>39</v>
      </c>
      <c r="B253" s="8"/>
      <c r="C253" s="8"/>
      <c r="D253" s="8"/>
      <c r="E253" s="8"/>
    </row>
    <row r="254" spans="1:11" ht="15.75" thickBot="1" x14ac:dyDescent="0.3">
      <c r="A254" s="10" t="s">
        <v>179</v>
      </c>
      <c r="B254" s="8"/>
      <c r="C254" s="8"/>
      <c r="D254" s="8"/>
      <c r="E254" s="8"/>
    </row>
    <row r="255" spans="1:11" ht="15.75" thickBot="1" x14ac:dyDescent="0.3">
      <c r="A255" s="10" t="s">
        <v>180</v>
      </c>
      <c r="B255" s="8"/>
      <c r="C255" s="8"/>
      <c r="D255" s="8"/>
      <c r="E255" s="8"/>
    </row>
    <row r="256" spans="1:11" ht="15.75" thickBot="1" x14ac:dyDescent="0.3">
      <c r="A256" s="10" t="s">
        <v>181</v>
      </c>
      <c r="B256" s="8"/>
      <c r="C256" s="8"/>
      <c r="D256" s="8"/>
      <c r="E256" s="8"/>
    </row>
    <row r="257" spans="1:10" ht="15.75" thickBot="1" x14ac:dyDescent="0.3">
      <c r="A257" s="1" t="s">
        <v>37</v>
      </c>
      <c r="B257" s="11">
        <f>SUM(B258:B261)</f>
        <v>3000</v>
      </c>
      <c r="C257" s="11">
        <f t="shared" ref="C257:E257" si="28">SUM(C258:C261)</f>
        <v>2000</v>
      </c>
      <c r="D257" s="11">
        <f t="shared" si="28"/>
        <v>2000</v>
      </c>
      <c r="E257" s="11">
        <f t="shared" si="28"/>
        <v>2000</v>
      </c>
    </row>
    <row r="258" spans="1:10" ht="15.75" thickBot="1" x14ac:dyDescent="0.3">
      <c r="A258" s="10" t="s">
        <v>39</v>
      </c>
      <c r="B258" s="11">
        <v>3000</v>
      </c>
      <c r="C258" s="8">
        <v>2000</v>
      </c>
      <c r="D258" s="8">
        <v>2000</v>
      </c>
      <c r="E258" s="8">
        <v>2000</v>
      </c>
    </row>
    <row r="259" spans="1:10" ht="15.75" thickBot="1" x14ac:dyDescent="0.3">
      <c r="A259" s="10" t="s">
        <v>179</v>
      </c>
      <c r="B259" s="8"/>
      <c r="C259" s="8"/>
      <c r="D259" s="8"/>
      <c r="E259" s="8"/>
    </row>
    <row r="260" spans="1:10" ht="15.75" thickBot="1" x14ac:dyDescent="0.3">
      <c r="A260" s="10" t="s">
        <v>180</v>
      </c>
      <c r="B260" s="8"/>
      <c r="C260" s="8"/>
      <c r="D260" s="8"/>
      <c r="E260" s="8"/>
    </row>
    <row r="261" spans="1:10" ht="15.75" thickBot="1" x14ac:dyDescent="0.3">
      <c r="A261" s="10" t="s">
        <v>181</v>
      </c>
      <c r="B261" s="8"/>
      <c r="C261" s="8"/>
      <c r="D261" s="8"/>
      <c r="E261" s="8"/>
    </row>
    <row r="262" spans="1:10" ht="15.75" thickBot="1" x14ac:dyDescent="0.3">
      <c r="A262" s="21" t="s">
        <v>32</v>
      </c>
      <c r="B262" s="11">
        <f>B257+B252</f>
        <v>3000</v>
      </c>
      <c r="C262" s="11">
        <f>C257+C252</f>
        <v>2000</v>
      </c>
      <c r="D262" s="11">
        <f>D257+D252</f>
        <v>2000</v>
      </c>
      <c r="E262" s="11">
        <f>E257+E252</f>
        <v>2000</v>
      </c>
    </row>
    <row r="263" spans="1:10" x14ac:dyDescent="0.25">
      <c r="A263" s="121" t="s">
        <v>48</v>
      </c>
      <c r="B263" s="124"/>
      <c r="C263" s="125"/>
      <c r="D263" s="125"/>
      <c r="E263" s="126"/>
    </row>
    <row r="264" spans="1:10" x14ac:dyDescent="0.25">
      <c r="A264" s="122"/>
      <c r="B264" s="127"/>
      <c r="C264" s="128"/>
      <c r="D264" s="128"/>
      <c r="E264" s="129"/>
    </row>
    <row r="265" spans="1:10" ht="4.5" customHeight="1" thickBot="1" x14ac:dyDescent="0.3">
      <c r="A265" s="123"/>
      <c r="B265" s="130"/>
      <c r="C265" s="131"/>
      <c r="D265" s="131"/>
      <c r="E265" s="132"/>
    </row>
    <row r="266" spans="1:10" ht="22.5" customHeight="1" thickBot="1" x14ac:dyDescent="0.3">
      <c r="A266" s="15" t="s">
        <v>55</v>
      </c>
      <c r="B266" s="112" t="s">
        <v>78</v>
      </c>
      <c r="C266" s="113"/>
      <c r="D266" s="113"/>
      <c r="E266" s="114"/>
    </row>
    <row r="267" spans="1:10" ht="15.75" thickBot="1" x14ac:dyDescent="0.3">
      <c r="A267" s="118" t="s">
        <v>74</v>
      </c>
      <c r="B267" s="119"/>
      <c r="C267" s="119"/>
      <c r="D267" s="119"/>
      <c r="E267" s="120"/>
      <c r="H267" s="5"/>
      <c r="J267" s="5"/>
    </row>
    <row r="268" spans="1:10" ht="15.75" thickBot="1" x14ac:dyDescent="0.3">
      <c r="A268" s="58"/>
      <c r="B268" s="59"/>
      <c r="C268" s="55" t="s">
        <v>57</v>
      </c>
      <c r="D268" s="55" t="s">
        <v>57</v>
      </c>
      <c r="E268" s="55" t="s">
        <v>57</v>
      </c>
      <c r="G268" s="27"/>
    </row>
    <row r="269" spans="1:10" ht="45.75" thickBot="1" x14ac:dyDescent="0.3">
      <c r="A269" s="60" t="s">
        <v>79</v>
      </c>
      <c r="B269" s="61"/>
      <c r="C269" s="62" t="s">
        <v>27</v>
      </c>
      <c r="D269" s="62" t="s">
        <v>27</v>
      </c>
      <c r="E269" s="62" t="s">
        <v>27</v>
      </c>
    </row>
    <row r="270" spans="1:10" ht="57" thickBot="1" x14ac:dyDescent="0.3">
      <c r="A270" s="60" t="s">
        <v>80</v>
      </c>
      <c r="B270" s="61"/>
      <c r="C270" s="62" t="s">
        <v>27</v>
      </c>
      <c r="D270" s="62" t="s">
        <v>27</v>
      </c>
      <c r="E270" s="62" t="s">
        <v>27</v>
      </c>
    </row>
    <row r="271" spans="1:10" ht="21.6" customHeight="1" thickBot="1" x14ac:dyDescent="0.3">
      <c r="A271" s="60" t="s">
        <v>81</v>
      </c>
      <c r="B271" s="61"/>
      <c r="C271" s="62" t="s">
        <v>27</v>
      </c>
      <c r="D271" s="62" t="s">
        <v>27</v>
      </c>
      <c r="E271" s="62" t="s">
        <v>27</v>
      </c>
    </row>
    <row r="272" spans="1:10" ht="15.75" thickBot="1" x14ac:dyDescent="0.3">
      <c r="A272" s="109" t="s">
        <v>38</v>
      </c>
      <c r="B272" s="110"/>
      <c r="C272" s="110"/>
      <c r="D272" s="110"/>
      <c r="E272" s="111"/>
    </row>
    <row r="273" spans="1:11" ht="15.75" thickBot="1" x14ac:dyDescent="0.3">
      <c r="A273" s="20" t="s">
        <v>28</v>
      </c>
      <c r="B273" s="170" t="s">
        <v>71</v>
      </c>
      <c r="C273" s="166"/>
      <c r="D273" s="166"/>
      <c r="E273" s="167"/>
    </row>
    <row r="274" spans="1:11" ht="26.25" customHeight="1" thickBot="1" x14ac:dyDescent="0.3">
      <c r="A274" s="4" t="s">
        <v>10</v>
      </c>
      <c r="B274" s="118" t="s">
        <v>82</v>
      </c>
      <c r="C274" s="119"/>
      <c r="D274" s="119"/>
      <c r="E274" s="169"/>
    </row>
    <row r="275" spans="1:11" ht="15.75" thickBot="1" x14ac:dyDescent="0.3">
      <c r="A275" s="4" t="s">
        <v>15</v>
      </c>
      <c r="B275" s="115" t="s">
        <v>56</v>
      </c>
      <c r="C275" s="116"/>
      <c r="D275" s="116"/>
      <c r="E275" s="117"/>
    </row>
    <row r="276" spans="1:11" ht="12.75" customHeight="1" x14ac:dyDescent="0.25">
      <c r="A276" s="107"/>
      <c r="B276" s="18">
        <v>2018</v>
      </c>
      <c r="C276" s="18">
        <v>2019</v>
      </c>
      <c r="D276" s="18">
        <v>2020</v>
      </c>
      <c r="E276" s="18">
        <v>2021</v>
      </c>
    </row>
    <row r="277" spans="1:11" ht="9" customHeight="1" thickBot="1" x14ac:dyDescent="0.3">
      <c r="A277" s="108"/>
      <c r="B277" s="19" t="s">
        <v>6</v>
      </c>
      <c r="C277" s="19" t="s">
        <v>7</v>
      </c>
      <c r="D277" s="19" t="s">
        <v>7</v>
      </c>
      <c r="E277" s="19" t="s">
        <v>7</v>
      </c>
    </row>
    <row r="278" spans="1:11" ht="15.75" thickBot="1" x14ac:dyDescent="0.3">
      <c r="A278" s="4" t="s">
        <v>9</v>
      </c>
      <c r="B278" s="6">
        <v>90</v>
      </c>
      <c r="C278" s="6">
        <v>90</v>
      </c>
      <c r="D278" s="6">
        <v>95</v>
      </c>
      <c r="E278" s="6">
        <v>100</v>
      </c>
    </row>
    <row r="279" spans="1:11" ht="15.75" thickBot="1" x14ac:dyDescent="0.3">
      <c r="A279" s="4" t="s">
        <v>16</v>
      </c>
      <c r="B279" s="6">
        <v>12000</v>
      </c>
      <c r="C279" s="6">
        <v>12000</v>
      </c>
      <c r="D279" s="6">
        <v>15000</v>
      </c>
      <c r="E279" s="6">
        <v>15000</v>
      </c>
    </row>
    <row r="280" spans="1:11" ht="15.75" thickBot="1" x14ac:dyDescent="0.3">
      <c r="A280" s="4" t="s">
        <v>23</v>
      </c>
      <c r="B280" s="6">
        <f>B279/B278</f>
        <v>133.33333333333334</v>
      </c>
      <c r="C280" s="6">
        <f t="shared" ref="C280:E280" si="29">C279/C278</f>
        <v>133.33333333333334</v>
      </c>
      <c r="D280" s="6">
        <f t="shared" si="29"/>
        <v>157.89473684210526</v>
      </c>
      <c r="E280" s="6">
        <f t="shared" si="29"/>
        <v>150</v>
      </c>
    </row>
    <row r="281" spans="1:11" ht="15.75" thickBot="1" x14ac:dyDescent="0.3">
      <c r="A281" s="4" t="s">
        <v>17</v>
      </c>
      <c r="B281" s="43" t="s">
        <v>22</v>
      </c>
      <c r="C281" s="7">
        <f>C278/B278-1</f>
        <v>0</v>
      </c>
      <c r="D281" s="7">
        <f t="shared" ref="D281:D283" si="30">D278/C278-1</f>
        <v>5.555555555555558E-2</v>
      </c>
      <c r="E281" s="7">
        <f t="shared" ref="E281:E283" si="31">E278/D278-1</f>
        <v>5.2631578947368363E-2</v>
      </c>
      <c r="G281" s="9"/>
      <c r="H281" s="9"/>
      <c r="I281" s="9"/>
      <c r="J281" s="9"/>
      <c r="K281" s="9"/>
    </row>
    <row r="282" spans="1:11" ht="15.75" thickBot="1" x14ac:dyDescent="0.3">
      <c r="A282" s="4" t="s">
        <v>18</v>
      </c>
      <c r="B282" s="43" t="s">
        <v>22</v>
      </c>
      <c r="C282" s="7">
        <f>C279/B279-1</f>
        <v>0</v>
      </c>
      <c r="D282" s="7">
        <f t="shared" si="30"/>
        <v>0.25</v>
      </c>
      <c r="E282" s="7">
        <f t="shared" si="31"/>
        <v>0</v>
      </c>
    </row>
    <row r="283" spans="1:11" ht="15.75" thickBot="1" x14ac:dyDescent="0.3">
      <c r="A283" s="4" t="s">
        <v>19</v>
      </c>
      <c r="B283" s="43" t="s">
        <v>22</v>
      </c>
      <c r="C283" s="7">
        <f>C280/B280-1</f>
        <v>0</v>
      </c>
      <c r="D283" s="7">
        <f t="shared" si="30"/>
        <v>0.18421052631578938</v>
      </c>
      <c r="E283" s="7">
        <f t="shared" si="31"/>
        <v>-4.9999999999999933E-2</v>
      </c>
    </row>
    <row r="284" spans="1:11" ht="15.75" thickBot="1" x14ac:dyDescent="0.3">
      <c r="A284" s="139" t="s">
        <v>33</v>
      </c>
      <c r="B284" s="140"/>
      <c r="C284" s="140"/>
      <c r="D284" s="140"/>
      <c r="E284" s="141"/>
    </row>
    <row r="285" spans="1:11" ht="12.75" customHeight="1" x14ac:dyDescent="0.25">
      <c r="A285" s="107"/>
      <c r="B285" s="18">
        <v>2018</v>
      </c>
      <c r="C285" s="18">
        <v>2019</v>
      </c>
      <c r="D285" s="18">
        <v>2020</v>
      </c>
      <c r="E285" s="18">
        <v>2021</v>
      </c>
    </row>
    <row r="286" spans="1:11" ht="9" customHeight="1" thickBot="1" x14ac:dyDescent="0.3">
      <c r="A286" s="108"/>
      <c r="B286" s="19" t="s">
        <v>6</v>
      </c>
      <c r="C286" s="19" t="s">
        <v>7</v>
      </c>
      <c r="D286" s="19" t="s">
        <v>7</v>
      </c>
      <c r="E286" s="19" t="s">
        <v>7</v>
      </c>
    </row>
    <row r="287" spans="1:11" ht="15.75" thickBot="1" x14ac:dyDescent="0.3">
      <c r="A287" s="1" t="s">
        <v>0</v>
      </c>
      <c r="B287" s="8">
        <v>0</v>
      </c>
      <c r="C287" s="8">
        <v>0</v>
      </c>
      <c r="D287" s="8">
        <v>0</v>
      </c>
      <c r="E287" s="8">
        <v>0</v>
      </c>
    </row>
    <row r="288" spans="1:11" ht="15.75" thickBot="1" x14ac:dyDescent="0.3">
      <c r="A288" s="10" t="s">
        <v>39</v>
      </c>
      <c r="B288" s="11"/>
      <c r="C288" s="22"/>
      <c r="D288" s="22"/>
      <c r="E288" s="22"/>
    </row>
    <row r="289" spans="1:5" ht="15.75" thickBot="1" x14ac:dyDescent="0.3">
      <c r="A289" s="10" t="s">
        <v>40</v>
      </c>
      <c r="B289" s="11"/>
      <c r="C289" s="12"/>
      <c r="D289" s="12"/>
      <c r="E289" s="12"/>
    </row>
    <row r="290" spans="1:5" ht="24.75" thickBot="1" x14ac:dyDescent="0.3">
      <c r="A290" s="1" t="s">
        <v>60</v>
      </c>
      <c r="B290" s="8">
        <v>0</v>
      </c>
      <c r="C290" s="8">
        <v>0</v>
      </c>
      <c r="D290" s="8">
        <v>0</v>
      </c>
      <c r="E290" s="8">
        <v>0</v>
      </c>
    </row>
    <row r="291" spans="1:5" ht="15.75" thickBot="1" x14ac:dyDescent="0.3">
      <c r="A291" s="10" t="s">
        <v>39</v>
      </c>
      <c r="B291" s="11"/>
      <c r="C291" s="8"/>
      <c r="D291" s="8"/>
      <c r="E291" s="8"/>
    </row>
    <row r="292" spans="1:5" ht="15.75" thickBot="1" x14ac:dyDescent="0.3">
      <c r="A292" s="10" t="s">
        <v>40</v>
      </c>
      <c r="B292" s="11"/>
      <c r="C292" s="8"/>
      <c r="D292" s="8"/>
      <c r="E292" s="8"/>
    </row>
    <row r="293" spans="1:5" ht="15.75" thickBot="1" x14ac:dyDescent="0.3">
      <c r="A293" s="1" t="s">
        <v>1</v>
      </c>
      <c r="B293" s="11">
        <v>12000</v>
      </c>
      <c r="C293" s="8">
        <v>12000</v>
      </c>
      <c r="D293" s="8">
        <v>15000</v>
      </c>
      <c r="E293" s="8">
        <v>15000</v>
      </c>
    </row>
    <row r="294" spans="1:5" ht="15.75" thickBot="1" x14ac:dyDescent="0.3">
      <c r="A294" s="10" t="s">
        <v>39</v>
      </c>
      <c r="B294" s="11"/>
      <c r="C294" s="8"/>
      <c r="D294" s="8"/>
      <c r="E294" s="8"/>
    </row>
    <row r="295" spans="1:5" ht="15.75" thickBot="1" x14ac:dyDescent="0.3">
      <c r="A295" s="10" t="s">
        <v>40</v>
      </c>
      <c r="B295" s="11"/>
      <c r="C295" s="8"/>
      <c r="D295" s="8"/>
      <c r="E295" s="8"/>
    </row>
    <row r="296" spans="1:5" ht="15.75" thickBot="1" x14ac:dyDescent="0.3">
      <c r="A296" s="1" t="s">
        <v>2</v>
      </c>
      <c r="B296" s="11">
        <v>0</v>
      </c>
      <c r="C296" s="8">
        <v>0</v>
      </c>
      <c r="D296" s="8">
        <v>0</v>
      </c>
      <c r="E296" s="8">
        <v>0</v>
      </c>
    </row>
    <row r="297" spans="1:5" ht="15.75" thickBot="1" x14ac:dyDescent="0.3">
      <c r="A297" s="10" t="s">
        <v>39</v>
      </c>
      <c r="B297" s="11"/>
      <c r="C297" s="8"/>
      <c r="D297" s="8"/>
      <c r="E297" s="8"/>
    </row>
    <row r="298" spans="1:5" ht="15.75" thickBot="1" x14ac:dyDescent="0.3">
      <c r="A298" s="10" t="s">
        <v>40</v>
      </c>
      <c r="B298" s="11"/>
      <c r="C298" s="8"/>
      <c r="D298" s="8"/>
      <c r="E298" s="8"/>
    </row>
    <row r="299" spans="1:5" ht="15.75" thickBot="1" x14ac:dyDescent="0.3">
      <c r="A299" s="1" t="s">
        <v>24</v>
      </c>
      <c r="B299" s="11">
        <v>0</v>
      </c>
      <c r="C299" s="8">
        <v>0</v>
      </c>
      <c r="D299" s="8">
        <v>0</v>
      </c>
      <c r="E299" s="8">
        <v>0</v>
      </c>
    </row>
    <row r="300" spans="1:5" ht="15.75" thickBot="1" x14ac:dyDescent="0.3">
      <c r="A300" s="10" t="s">
        <v>39</v>
      </c>
      <c r="B300" s="11"/>
      <c r="C300" s="8"/>
      <c r="D300" s="8"/>
      <c r="E300" s="8"/>
    </row>
    <row r="301" spans="1:5" ht="15.75" thickBot="1" x14ac:dyDescent="0.3">
      <c r="A301" s="10" t="s">
        <v>40</v>
      </c>
      <c r="B301" s="11"/>
      <c r="C301" s="8"/>
      <c r="D301" s="8"/>
      <c r="E301" s="8"/>
    </row>
    <row r="302" spans="1:5" ht="15.75" thickBot="1" x14ac:dyDescent="0.3">
      <c r="A302" s="1" t="s">
        <v>25</v>
      </c>
      <c r="B302" s="11">
        <v>0</v>
      </c>
      <c r="C302" s="8">
        <v>0</v>
      </c>
      <c r="D302" s="8">
        <v>0</v>
      </c>
      <c r="E302" s="8">
        <v>0</v>
      </c>
    </row>
    <row r="303" spans="1:5" ht="15.75" thickBot="1" x14ac:dyDescent="0.3">
      <c r="A303" s="10" t="s">
        <v>39</v>
      </c>
      <c r="B303" s="11"/>
      <c r="C303" s="8"/>
      <c r="D303" s="8"/>
      <c r="E303" s="8"/>
    </row>
    <row r="304" spans="1:5" ht="15.75" thickBot="1" x14ac:dyDescent="0.3">
      <c r="A304" s="10" t="s">
        <v>40</v>
      </c>
      <c r="B304" s="11"/>
      <c r="C304" s="8"/>
      <c r="D304" s="8"/>
      <c r="E304" s="8"/>
    </row>
    <row r="305" spans="1:12" ht="24.75" thickBot="1" x14ac:dyDescent="0.3">
      <c r="A305" s="1" t="s">
        <v>3</v>
      </c>
      <c r="B305" s="11">
        <v>0</v>
      </c>
      <c r="C305" s="8">
        <v>0</v>
      </c>
      <c r="D305" s="8">
        <f>C305*1.03*0.99</f>
        <v>0</v>
      </c>
      <c r="E305" s="8">
        <f>D305*1.03*0.99</f>
        <v>0</v>
      </c>
      <c r="H305" s="28"/>
    </row>
    <row r="306" spans="1:12" ht="15.75" thickBot="1" x14ac:dyDescent="0.3">
      <c r="A306" s="10" t="s">
        <v>39</v>
      </c>
      <c r="B306" s="11"/>
      <c r="C306" s="29"/>
      <c r="D306" s="29"/>
      <c r="E306" s="29"/>
      <c r="J306" s="30"/>
      <c r="K306" s="30"/>
      <c r="L306" s="30"/>
    </row>
    <row r="307" spans="1:12" ht="15.75" thickBot="1" x14ac:dyDescent="0.3">
      <c r="A307" s="10" t="s">
        <v>40</v>
      </c>
      <c r="B307" s="11"/>
      <c r="C307" s="31"/>
      <c r="D307" s="29"/>
      <c r="E307" s="29"/>
    </row>
    <row r="308" spans="1:12" ht="15.75" thickBot="1" x14ac:dyDescent="0.3">
      <c r="A308" s="44" t="s">
        <v>32</v>
      </c>
      <c r="B308" s="11">
        <f>B305+B302+B299+B296+B293+B290+B287</f>
        <v>12000</v>
      </c>
      <c r="C308" s="11">
        <f t="shared" ref="C308:E308" si="32">C305+C302+C299+C296+C293+C290+C287</f>
        <v>12000</v>
      </c>
      <c r="D308" s="11">
        <f t="shared" si="32"/>
        <v>15000</v>
      </c>
      <c r="E308" s="11">
        <f t="shared" si="32"/>
        <v>15000</v>
      </c>
    </row>
    <row r="309" spans="1:12" ht="15.75" thickBot="1" x14ac:dyDescent="0.3">
      <c r="A309" s="25" t="s">
        <v>34</v>
      </c>
      <c r="B309" s="26">
        <f>IF(B308-B279=0,0,"Error")</f>
        <v>0</v>
      </c>
      <c r="C309" s="26">
        <f>IF(C308-C279=0,0,"Error")</f>
        <v>0</v>
      </c>
      <c r="D309" s="26">
        <f>IF(D308-D279=0,0,"Error")</f>
        <v>0</v>
      </c>
      <c r="E309" s="26">
        <f>IF(E308-E279=0,0,"Error")</f>
        <v>0</v>
      </c>
    </row>
    <row r="310" spans="1:12" ht="15.75" thickBot="1" x14ac:dyDescent="0.3">
      <c r="A310" s="46"/>
      <c r="B310" s="47"/>
      <c r="C310" s="47"/>
      <c r="D310" s="47"/>
      <c r="E310" s="47"/>
    </row>
    <row r="311" spans="1:12" ht="27" customHeight="1" thickBot="1" x14ac:dyDescent="0.3">
      <c r="A311" s="15" t="s">
        <v>49</v>
      </c>
      <c r="B311" s="48">
        <f>B279+B244+B216+B187+B148+B111+B74+B37</f>
        <v>244100</v>
      </c>
      <c r="C311" s="48">
        <f>C279+C244+C216+C187+C148+C111+C74+C37</f>
        <v>215000</v>
      </c>
      <c r="D311" s="48">
        <f>D279+D244+D216+D187+D148+D111+D74+D37</f>
        <v>156600</v>
      </c>
      <c r="E311" s="48">
        <f>E279+E244+E216+E187+E148+E111+E74+E37</f>
        <v>157000</v>
      </c>
    </row>
    <row r="312" spans="1:12" ht="24.75" thickBot="1" x14ac:dyDescent="0.3">
      <c r="A312" s="15" t="s">
        <v>50</v>
      </c>
      <c r="B312" s="48">
        <f>B313+B316+B319+B322+B325+B328+B331+B334+B339</f>
        <v>244100</v>
      </c>
      <c r="C312" s="48">
        <f>C313+C316+C319+C322+C325+C328+C331+C334+C339</f>
        <v>215000</v>
      </c>
      <c r="D312" s="48">
        <f>D313+D316+D319+D322+D325+D328+D331+D334+D339</f>
        <v>156600</v>
      </c>
      <c r="E312" s="48">
        <f>E313+E316+E319+E322+E325+E328+E331+E334+E339</f>
        <v>157000</v>
      </c>
    </row>
    <row r="313" spans="1:12" ht="15.75" thickBot="1" x14ac:dyDescent="0.3">
      <c r="A313" s="1" t="s">
        <v>0</v>
      </c>
      <c r="B313" s="23">
        <f>B287+B156+B119+B82+B45</f>
        <v>86900</v>
      </c>
      <c r="C313" s="23">
        <f>C287+C156+C119+C82+C45</f>
        <v>70000</v>
      </c>
      <c r="D313" s="23">
        <f>D287+D156+D119+D82+D45</f>
        <v>70000</v>
      </c>
      <c r="E313" s="23">
        <f>E287+E156+E119+E82+E45</f>
        <v>70000</v>
      </c>
      <c r="G313" s="9"/>
    </row>
    <row r="314" spans="1:12" ht="15.75" thickBot="1" x14ac:dyDescent="0.3">
      <c r="A314" s="10" t="s">
        <v>39</v>
      </c>
      <c r="B314" s="11">
        <v>86900</v>
      </c>
      <c r="C314" s="11">
        <v>70000</v>
      </c>
      <c r="D314" s="11">
        <v>70000</v>
      </c>
      <c r="E314" s="11">
        <v>70000</v>
      </c>
      <c r="G314" s="9"/>
    </row>
    <row r="315" spans="1:12" ht="15.75" thickBot="1" x14ac:dyDescent="0.3">
      <c r="A315" s="10" t="s">
        <v>42</v>
      </c>
      <c r="B315" s="11"/>
      <c r="C315" s="11"/>
      <c r="D315" s="11"/>
      <c r="E315" s="11"/>
      <c r="G315" s="9"/>
    </row>
    <row r="316" spans="1:12" ht="24.75" thickBot="1" x14ac:dyDescent="0.3">
      <c r="A316" s="1" t="s">
        <v>31</v>
      </c>
      <c r="B316" s="23">
        <f>B290+B159+B122+B48</f>
        <v>14700</v>
      </c>
      <c r="C316" s="23">
        <f>C290+C159+C122+C48</f>
        <v>10000</v>
      </c>
      <c r="D316" s="23">
        <f>D290+D159+D122+D48</f>
        <v>10000</v>
      </c>
      <c r="E316" s="23">
        <f>E290+E159+E122+E48</f>
        <v>10000</v>
      </c>
    </row>
    <row r="317" spans="1:12" ht="15.75" thickBot="1" x14ac:dyDescent="0.3">
      <c r="A317" s="10" t="s">
        <v>39</v>
      </c>
      <c r="B317" s="8">
        <v>14700</v>
      </c>
      <c r="C317" s="8">
        <v>10000</v>
      </c>
      <c r="D317" s="8">
        <v>10000</v>
      </c>
      <c r="E317" s="8">
        <v>10000</v>
      </c>
    </row>
    <row r="318" spans="1:12" ht="15.75" thickBot="1" x14ac:dyDescent="0.3">
      <c r="A318" s="10" t="s">
        <v>42</v>
      </c>
      <c r="B318" s="11"/>
      <c r="C318" s="11"/>
      <c r="D318" s="11"/>
      <c r="E318" s="11"/>
    </row>
    <row r="319" spans="1:12" ht="15.75" thickBot="1" x14ac:dyDescent="0.3">
      <c r="A319" s="1" t="s">
        <v>1</v>
      </c>
      <c r="B319" s="23">
        <f>B293+B162+B125+B88+B51</f>
        <v>40500</v>
      </c>
      <c r="C319" s="23">
        <f>C293+C162+C125+C88+C51</f>
        <v>47550</v>
      </c>
      <c r="D319" s="23">
        <f>D293+D162+D125+D88+D51</f>
        <v>69150</v>
      </c>
      <c r="E319" s="23">
        <f>E293+E162+E125+E88+E51</f>
        <v>69550</v>
      </c>
    </row>
    <row r="320" spans="1:12" ht="15.75" thickBot="1" x14ac:dyDescent="0.3">
      <c r="A320" s="10" t="s">
        <v>39</v>
      </c>
      <c r="B320" s="11">
        <v>40500</v>
      </c>
      <c r="C320" s="11">
        <v>47550</v>
      </c>
      <c r="D320" s="11">
        <v>69150</v>
      </c>
      <c r="E320" s="11">
        <v>69550</v>
      </c>
    </row>
    <row r="321" spans="1:5" ht="15.75" thickBot="1" x14ac:dyDescent="0.3">
      <c r="A321" s="10" t="s">
        <v>42</v>
      </c>
      <c r="B321" s="11"/>
      <c r="C321" s="11"/>
      <c r="D321" s="11"/>
      <c r="E321" s="11"/>
    </row>
    <row r="322" spans="1:5" ht="15.75" thickBot="1" x14ac:dyDescent="0.3">
      <c r="A322" s="1" t="s">
        <v>2</v>
      </c>
      <c r="B322" s="23">
        <f>B296+B165+B128+B91+B54</f>
        <v>0</v>
      </c>
      <c r="C322" s="23">
        <f>C296+C165+C128+C91+C54</f>
        <v>0</v>
      </c>
      <c r="D322" s="23">
        <f>D296+D165+D128+D91+D54</f>
        <v>0</v>
      </c>
      <c r="E322" s="23">
        <f>E296+E165+E128+E91+E54</f>
        <v>0</v>
      </c>
    </row>
    <row r="323" spans="1:5" ht="15.75" thickBot="1" x14ac:dyDescent="0.3">
      <c r="A323" s="10" t="s">
        <v>39</v>
      </c>
      <c r="B323" s="8"/>
      <c r="C323" s="8"/>
      <c r="D323" s="8"/>
      <c r="E323" s="8"/>
    </row>
    <row r="324" spans="1:5" ht="15.75" thickBot="1" x14ac:dyDescent="0.3">
      <c r="A324" s="10" t="s">
        <v>42</v>
      </c>
      <c r="B324" s="11"/>
      <c r="C324" s="11"/>
      <c r="D324" s="11"/>
      <c r="E324" s="11"/>
    </row>
    <row r="325" spans="1:5" ht="15.75" thickBot="1" x14ac:dyDescent="0.3">
      <c r="A325" s="1" t="s">
        <v>24</v>
      </c>
      <c r="B325" s="23">
        <f>B299+B168+B131+B94+B57</f>
        <v>0</v>
      </c>
      <c r="C325" s="23">
        <f>C299+C168+C131+C94+C57</f>
        <v>0</v>
      </c>
      <c r="D325" s="23">
        <f>D299+D168+D131+D94+D57</f>
        <v>0</v>
      </c>
      <c r="E325" s="23">
        <f>E299+E168+E131+E94+E57</f>
        <v>0</v>
      </c>
    </row>
    <row r="326" spans="1:5" ht="15.75" thickBot="1" x14ac:dyDescent="0.3">
      <c r="A326" s="10" t="s">
        <v>39</v>
      </c>
      <c r="B326" s="8"/>
      <c r="C326" s="8"/>
      <c r="D326" s="8"/>
      <c r="E326" s="8"/>
    </row>
    <row r="327" spans="1:5" ht="15.75" thickBot="1" x14ac:dyDescent="0.3">
      <c r="A327" s="10" t="s">
        <v>42</v>
      </c>
      <c r="B327" s="11"/>
      <c r="C327" s="11"/>
      <c r="D327" s="11"/>
      <c r="E327" s="11"/>
    </row>
    <row r="328" spans="1:5" ht="15.75" thickBot="1" x14ac:dyDescent="0.3">
      <c r="A328" s="1" t="s">
        <v>25</v>
      </c>
      <c r="B328" s="23">
        <f>B302+B171+B134+B97+B60</f>
        <v>0</v>
      </c>
      <c r="C328" s="23">
        <f>C302+C171+C134+C97+C60</f>
        <v>0</v>
      </c>
      <c r="D328" s="23">
        <f>D302+D171+D134+D97+D60</f>
        <v>0</v>
      </c>
      <c r="E328" s="23">
        <f>E302+E171+E134+E97+E60</f>
        <v>0</v>
      </c>
    </row>
    <row r="329" spans="1:5" ht="15.75" thickBot="1" x14ac:dyDescent="0.3">
      <c r="A329" s="10" t="s">
        <v>39</v>
      </c>
      <c r="B329" s="8"/>
      <c r="C329" s="8"/>
      <c r="D329" s="8"/>
      <c r="E329" s="8"/>
    </row>
    <row r="330" spans="1:5" ht="15.75" thickBot="1" x14ac:dyDescent="0.3">
      <c r="A330" s="10" t="s">
        <v>42</v>
      </c>
      <c r="B330" s="11"/>
      <c r="C330" s="11"/>
      <c r="D330" s="11"/>
      <c r="E330" s="11"/>
    </row>
    <row r="331" spans="1:5" ht="24.75" thickBot="1" x14ac:dyDescent="0.3">
      <c r="A331" s="1" t="s">
        <v>3</v>
      </c>
      <c r="B331" s="23">
        <f>B305+B174+B137+B100+B63</f>
        <v>0</v>
      </c>
      <c r="C331" s="23">
        <f>C305+C174+C137+C100+C63</f>
        <v>450</v>
      </c>
      <c r="D331" s="23">
        <f>D305+D174+D137+D100+D63</f>
        <v>450</v>
      </c>
      <c r="E331" s="23">
        <f>E305+E174+E137+E100+E63</f>
        <v>450</v>
      </c>
    </row>
    <row r="332" spans="1:5" ht="15.75" thickBot="1" x14ac:dyDescent="0.3">
      <c r="A332" s="10" t="s">
        <v>39</v>
      </c>
      <c r="B332" s="8"/>
      <c r="C332" s="8">
        <v>450</v>
      </c>
      <c r="D332" s="8">
        <v>450</v>
      </c>
      <c r="E332" s="8">
        <v>450</v>
      </c>
    </row>
    <row r="333" spans="1:5" ht="15.75" thickBot="1" x14ac:dyDescent="0.3">
      <c r="A333" s="10" t="s">
        <v>42</v>
      </c>
      <c r="B333" s="11"/>
      <c r="C333" s="11"/>
      <c r="D333" s="11"/>
      <c r="E333" s="11"/>
    </row>
    <row r="334" spans="1:5" ht="15.75" thickBot="1" x14ac:dyDescent="0.3">
      <c r="A334" s="1" t="s">
        <v>36</v>
      </c>
      <c r="B334" s="8">
        <f>B252+B224+B195</f>
        <v>0</v>
      </c>
      <c r="C334" s="8">
        <f>C252+C224+C195</f>
        <v>0</v>
      </c>
      <c r="D334" s="8">
        <f>D252+D224+D195</f>
        <v>0</v>
      </c>
      <c r="E334" s="8">
        <f>E252+E224+E195</f>
        <v>0</v>
      </c>
    </row>
    <row r="335" spans="1:5" ht="15.75" thickBot="1" x14ac:dyDescent="0.3">
      <c r="A335" s="10" t="s">
        <v>39</v>
      </c>
      <c r="B335" s="8">
        <f>B196+B225+B253</f>
        <v>0</v>
      </c>
      <c r="C335" s="8">
        <f t="shared" ref="C335:E335" si="33">C196+C225+C253</f>
        <v>0</v>
      </c>
      <c r="D335" s="8">
        <f t="shared" si="33"/>
        <v>0</v>
      </c>
      <c r="E335" s="8">
        <f t="shared" si="33"/>
        <v>0</v>
      </c>
    </row>
    <row r="336" spans="1:5" ht="15.75" thickBot="1" x14ac:dyDescent="0.3">
      <c r="A336" s="10" t="s">
        <v>182</v>
      </c>
      <c r="B336" s="8">
        <f t="shared" ref="B336:E336" si="34">B197+B226+B254</f>
        <v>0</v>
      </c>
      <c r="C336" s="8">
        <f t="shared" si="34"/>
        <v>0</v>
      </c>
      <c r="D336" s="8">
        <f t="shared" si="34"/>
        <v>0</v>
      </c>
      <c r="E336" s="8">
        <f t="shared" si="34"/>
        <v>0</v>
      </c>
    </row>
    <row r="337" spans="1:5" ht="15.75" thickBot="1" x14ac:dyDescent="0.3">
      <c r="A337" s="10" t="s">
        <v>180</v>
      </c>
      <c r="B337" s="8">
        <f t="shared" ref="B337:E337" si="35">B198+B227+B255</f>
        <v>0</v>
      </c>
      <c r="C337" s="8">
        <f t="shared" si="35"/>
        <v>0</v>
      </c>
      <c r="D337" s="8">
        <f t="shared" si="35"/>
        <v>0</v>
      </c>
      <c r="E337" s="8">
        <f t="shared" si="35"/>
        <v>0</v>
      </c>
    </row>
    <row r="338" spans="1:5" ht="15.75" thickBot="1" x14ac:dyDescent="0.3">
      <c r="A338" s="10" t="s">
        <v>181</v>
      </c>
      <c r="B338" s="8">
        <f t="shared" ref="B338:E338" si="36">B199+B228+B256</f>
        <v>0</v>
      </c>
      <c r="C338" s="8">
        <f t="shared" si="36"/>
        <v>0</v>
      </c>
      <c r="D338" s="8">
        <f t="shared" si="36"/>
        <v>0</v>
      </c>
      <c r="E338" s="8">
        <f t="shared" si="36"/>
        <v>0</v>
      </c>
    </row>
    <row r="339" spans="1:5" ht="15.75" thickBot="1" x14ac:dyDescent="0.3">
      <c r="A339" s="1" t="s">
        <v>20</v>
      </c>
      <c r="B339" s="8">
        <f>B257+B229+B200</f>
        <v>102000</v>
      </c>
      <c r="C339" s="8">
        <f>C257+C229+C200</f>
        <v>87000</v>
      </c>
      <c r="D339" s="8">
        <f>D257+D229+D200</f>
        <v>7000</v>
      </c>
      <c r="E339" s="8">
        <f>E257+E229+E200</f>
        <v>7000</v>
      </c>
    </row>
    <row r="340" spans="1:5" ht="15.75" thickBot="1" x14ac:dyDescent="0.3">
      <c r="A340" s="10" t="s">
        <v>39</v>
      </c>
      <c r="B340" s="8">
        <f>B201+B230+B258</f>
        <v>102000</v>
      </c>
      <c r="C340" s="8">
        <f t="shared" ref="C340:E340" si="37">C201+C230+C258</f>
        <v>87000</v>
      </c>
      <c r="D340" s="8">
        <f t="shared" si="37"/>
        <v>7000</v>
      </c>
      <c r="E340" s="8">
        <f t="shared" si="37"/>
        <v>7000</v>
      </c>
    </row>
    <row r="341" spans="1:5" ht="15.75" thickBot="1" x14ac:dyDescent="0.3">
      <c r="A341" s="10" t="s">
        <v>182</v>
      </c>
      <c r="B341" s="8">
        <f t="shared" ref="B341:E341" si="38">B202+B231+B259</f>
        <v>0</v>
      </c>
      <c r="C341" s="8">
        <f t="shared" si="38"/>
        <v>0</v>
      </c>
      <c r="D341" s="8">
        <f t="shared" si="38"/>
        <v>0</v>
      </c>
      <c r="E341" s="8">
        <f t="shared" si="38"/>
        <v>0</v>
      </c>
    </row>
    <row r="342" spans="1:5" ht="15.75" thickBot="1" x14ac:dyDescent="0.3">
      <c r="A342" s="10" t="s">
        <v>180</v>
      </c>
      <c r="B342" s="8">
        <f t="shared" ref="B342:E342" si="39">B203+B232+B260</f>
        <v>0</v>
      </c>
      <c r="C342" s="8">
        <f t="shared" si="39"/>
        <v>0</v>
      </c>
      <c r="D342" s="8">
        <f t="shared" si="39"/>
        <v>0</v>
      </c>
      <c r="E342" s="8">
        <f t="shared" si="39"/>
        <v>0</v>
      </c>
    </row>
    <row r="343" spans="1:5" ht="15.75" thickBot="1" x14ac:dyDescent="0.3">
      <c r="A343" s="10" t="s">
        <v>181</v>
      </c>
      <c r="B343" s="8">
        <f t="shared" ref="B343:E343" si="40">B204+B233+B261</f>
        <v>0</v>
      </c>
      <c r="C343" s="8">
        <f t="shared" si="40"/>
        <v>0</v>
      </c>
      <c r="D343" s="8">
        <f t="shared" si="40"/>
        <v>0</v>
      </c>
      <c r="E343" s="8">
        <f t="shared" si="40"/>
        <v>0</v>
      </c>
    </row>
    <row r="344" spans="1:5" ht="15.75" thickBot="1" x14ac:dyDescent="0.3">
      <c r="A344" s="25" t="s">
        <v>34</v>
      </c>
      <c r="B344" s="26">
        <f>IF(B312-B311=0,0,"Error")</f>
        <v>0</v>
      </c>
      <c r="C344" s="26">
        <f>IF(C312-C311=0,0,"Error")</f>
        <v>0</v>
      </c>
      <c r="D344" s="26">
        <f>IF(D312-D311=0,0,"Error")</f>
        <v>0</v>
      </c>
      <c r="E344" s="26">
        <f>IF(E312-E311=0,0,"Error")</f>
        <v>0</v>
      </c>
    </row>
  </sheetData>
  <mergeCells count="72">
    <mergeCell ref="A2:E2"/>
    <mergeCell ref="D181:E181"/>
    <mergeCell ref="A222:A223"/>
    <mergeCell ref="B209:E209"/>
    <mergeCell ref="B212:E212"/>
    <mergeCell ref="A213:A214"/>
    <mergeCell ref="A221:E221"/>
    <mergeCell ref="B211:E211"/>
    <mergeCell ref="A117:A118"/>
    <mergeCell ref="B240:E240"/>
    <mergeCell ref="B143:E143"/>
    <mergeCell ref="A272:E272"/>
    <mergeCell ref="B273:E273"/>
    <mergeCell ref="B274:E274"/>
    <mergeCell ref="B275:E275"/>
    <mergeCell ref="A276:A277"/>
    <mergeCell ref="A250:A251"/>
    <mergeCell ref="A145:A146"/>
    <mergeCell ref="A153:E153"/>
    <mergeCell ref="A154:A155"/>
    <mergeCell ref="A267:E267"/>
    <mergeCell ref="B33:E33"/>
    <mergeCell ref="A30:E30"/>
    <mergeCell ref="B107:E107"/>
    <mergeCell ref="A108:A109"/>
    <mergeCell ref="A116:E116"/>
    <mergeCell ref="B144:E144"/>
    <mergeCell ref="A71:A72"/>
    <mergeCell ref="B105:E105"/>
    <mergeCell ref="B106:E106"/>
    <mergeCell ref="A284:E284"/>
    <mergeCell ref="F31:F33"/>
    <mergeCell ref="B142:E142"/>
    <mergeCell ref="A249:E249"/>
    <mergeCell ref="A235:A237"/>
    <mergeCell ref="B235:E237"/>
    <mergeCell ref="A3:E3"/>
    <mergeCell ref="B5:E5"/>
    <mergeCell ref="B6:E6"/>
    <mergeCell ref="B7:E7"/>
    <mergeCell ref="A8:E8"/>
    <mergeCell ref="A80:A81"/>
    <mergeCell ref="A19:E19"/>
    <mergeCell ref="A79:E79"/>
    <mergeCell ref="B68:E68"/>
    <mergeCell ref="B69:E69"/>
    <mergeCell ref="A9:E11"/>
    <mergeCell ref="B12:E12"/>
    <mergeCell ref="A13:A14"/>
    <mergeCell ref="B18:E18"/>
    <mergeCell ref="B70:E70"/>
    <mergeCell ref="A42:E42"/>
    <mergeCell ref="A34:A35"/>
    <mergeCell ref="A43:A44"/>
    <mergeCell ref="B32:E32"/>
    <mergeCell ref="B31:E31"/>
    <mergeCell ref="A285:A286"/>
    <mergeCell ref="A178:E178"/>
    <mergeCell ref="B266:E266"/>
    <mergeCell ref="B182:E182"/>
    <mergeCell ref="B239:E239"/>
    <mergeCell ref="A241:A242"/>
    <mergeCell ref="A263:A265"/>
    <mergeCell ref="B263:E265"/>
    <mergeCell ref="A179:E179"/>
    <mergeCell ref="B180:E180"/>
    <mergeCell ref="B183:E183"/>
    <mergeCell ref="A184:A185"/>
    <mergeCell ref="A192:E192"/>
    <mergeCell ref="A193:A194"/>
    <mergeCell ref="A206:A208"/>
    <mergeCell ref="B206:E20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4"/>
  <sheetViews>
    <sheetView view="pageBreakPreview" topLeftCell="A355" zoomScale="60" zoomScaleNormal="170" workbookViewId="0">
      <selection activeCell="M389" sqref="M389"/>
    </sheetView>
  </sheetViews>
  <sheetFormatPr defaultRowHeight="15" x14ac:dyDescent="0.25"/>
  <cols>
    <col min="1" max="1" width="25.28515625" customWidth="1"/>
    <col min="2" max="2" width="11.7109375" customWidth="1"/>
    <col min="3" max="3" width="9" customWidth="1"/>
    <col min="4" max="4" width="11.7109375" customWidth="1"/>
    <col min="5" max="5" width="10.42578125" customWidth="1"/>
  </cols>
  <sheetData>
    <row r="2" spans="1:5" ht="29.25" customHeight="1" x14ac:dyDescent="0.25">
      <c r="A2" s="255" t="s">
        <v>35</v>
      </c>
      <c r="B2" s="255"/>
      <c r="C2" s="255"/>
      <c r="D2" s="255"/>
      <c r="E2" s="255"/>
    </row>
    <row r="3" spans="1:5" ht="18" customHeight="1" x14ac:dyDescent="0.25">
      <c r="A3" s="157" t="s">
        <v>43</v>
      </c>
      <c r="B3" s="157"/>
      <c r="C3" s="157"/>
      <c r="D3" s="157"/>
      <c r="E3" s="157"/>
    </row>
    <row r="4" spans="1:5" ht="15.75" thickBot="1" x14ac:dyDescent="0.3"/>
    <row r="5" spans="1:5" ht="24" customHeight="1" thickBot="1" x14ac:dyDescent="0.3">
      <c r="A5" s="17" t="s">
        <v>21</v>
      </c>
      <c r="B5" s="158" t="s">
        <v>178</v>
      </c>
      <c r="C5" s="158"/>
      <c r="D5" s="158"/>
      <c r="E5" s="158"/>
    </row>
    <row r="6" spans="1:5" ht="16.5" customHeight="1" thickBot="1" x14ac:dyDescent="0.3">
      <c r="A6" s="17" t="s">
        <v>4</v>
      </c>
      <c r="B6" s="159" t="s">
        <v>177</v>
      </c>
      <c r="C6" s="160"/>
      <c r="D6" s="160"/>
      <c r="E6" s="161"/>
    </row>
    <row r="7" spans="1:5" ht="26.25" thickBot="1" x14ac:dyDescent="0.3">
      <c r="A7" s="17" t="s">
        <v>26</v>
      </c>
      <c r="B7" s="162" t="s">
        <v>5</v>
      </c>
      <c r="C7" s="163"/>
      <c r="D7" s="163"/>
      <c r="E7" s="164"/>
    </row>
    <row r="8" spans="1:5" ht="17.25" customHeight="1" thickBot="1" x14ac:dyDescent="0.3">
      <c r="A8" s="142" t="s">
        <v>8</v>
      </c>
      <c r="B8" s="143"/>
      <c r="C8" s="143"/>
      <c r="D8" s="143"/>
      <c r="E8" s="144"/>
    </row>
    <row r="9" spans="1:5" ht="15" customHeight="1" x14ac:dyDescent="0.25">
      <c r="A9" s="183" t="s">
        <v>176</v>
      </c>
      <c r="B9" s="184"/>
      <c r="C9" s="184"/>
      <c r="D9" s="184"/>
      <c r="E9" s="185"/>
    </row>
    <row r="10" spans="1:5" ht="24.75" customHeight="1" x14ac:dyDescent="0.25">
      <c r="A10" s="186"/>
      <c r="B10" s="187"/>
      <c r="C10" s="187"/>
      <c r="D10" s="187"/>
      <c r="E10" s="188"/>
    </row>
    <row r="11" spans="1:5" ht="15.75" thickBot="1" x14ac:dyDescent="0.3">
      <c r="A11" s="189"/>
      <c r="B11" s="190"/>
      <c r="C11" s="190"/>
      <c r="D11" s="190"/>
      <c r="E11" s="191"/>
    </row>
    <row r="12" spans="1:5" ht="111.75" customHeight="1" thickBot="1" x14ac:dyDescent="0.3">
      <c r="A12" s="16" t="s">
        <v>11</v>
      </c>
      <c r="B12" s="192" t="s">
        <v>175</v>
      </c>
      <c r="C12" s="193"/>
      <c r="D12" s="193"/>
      <c r="E12" s="194"/>
    </row>
    <row r="13" spans="1:5" ht="23.25" customHeight="1" x14ac:dyDescent="0.25">
      <c r="A13" s="107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5" ht="15.75" thickBot="1" x14ac:dyDescent="0.3">
      <c r="A14" s="108"/>
      <c r="B14" s="3" t="s">
        <v>6</v>
      </c>
      <c r="C14" s="3" t="s">
        <v>7</v>
      </c>
      <c r="D14" s="3" t="s">
        <v>7</v>
      </c>
      <c r="E14" s="3" t="s">
        <v>7</v>
      </c>
    </row>
    <row r="15" spans="1:5" ht="66" customHeight="1" thickBot="1" x14ac:dyDescent="0.3">
      <c r="A15" s="4" t="s">
        <v>174</v>
      </c>
      <c r="B15" s="33" t="s">
        <v>30</v>
      </c>
      <c r="C15" s="33" t="s">
        <v>27</v>
      </c>
      <c r="D15" s="33" t="s">
        <v>27</v>
      </c>
      <c r="E15" s="33" t="s">
        <v>27</v>
      </c>
    </row>
    <row r="16" spans="1:5" ht="57" thickBot="1" x14ac:dyDescent="0.3">
      <c r="A16" s="64" t="s">
        <v>173</v>
      </c>
      <c r="B16" s="33" t="s">
        <v>30</v>
      </c>
      <c r="C16" s="33" t="s">
        <v>27</v>
      </c>
      <c r="D16" s="33" t="s">
        <v>27</v>
      </c>
      <c r="E16" s="33" t="s">
        <v>27</v>
      </c>
    </row>
    <row r="17" spans="1:5" ht="79.5" thickBot="1" x14ac:dyDescent="0.3">
      <c r="A17" s="4" t="s">
        <v>172</v>
      </c>
      <c r="B17" s="33" t="s">
        <v>30</v>
      </c>
      <c r="C17" s="33" t="s">
        <v>27</v>
      </c>
      <c r="D17" s="33" t="s">
        <v>27</v>
      </c>
      <c r="E17" s="33" t="s">
        <v>27</v>
      </c>
    </row>
    <row r="18" spans="1:5" ht="45.75" thickBot="1" x14ac:dyDescent="0.3">
      <c r="A18" s="4" t="s">
        <v>171</v>
      </c>
      <c r="B18" s="33" t="s">
        <v>30</v>
      </c>
      <c r="C18" s="33" t="s">
        <v>27</v>
      </c>
      <c r="D18" s="33" t="s">
        <v>27</v>
      </c>
      <c r="E18" s="33" t="s">
        <v>27</v>
      </c>
    </row>
    <row r="19" spans="1:5" ht="33.75" customHeight="1" thickBot="1" x14ac:dyDescent="0.3">
      <c r="A19" s="4" t="s">
        <v>170</v>
      </c>
      <c r="B19" s="33" t="s">
        <v>30</v>
      </c>
      <c r="C19" s="33" t="s">
        <v>27</v>
      </c>
      <c r="D19" s="33" t="s">
        <v>27</v>
      </c>
      <c r="E19" s="33" t="s">
        <v>27</v>
      </c>
    </row>
    <row r="20" spans="1:5" ht="85.5" customHeight="1" thickBot="1" x14ac:dyDescent="0.3">
      <c r="A20" s="15" t="s">
        <v>13</v>
      </c>
      <c r="B20" s="195" t="s">
        <v>169</v>
      </c>
      <c r="C20" s="196"/>
      <c r="D20" s="196"/>
      <c r="E20" s="197"/>
    </row>
    <row r="21" spans="1:5" ht="14.25" customHeight="1" thickBot="1" x14ac:dyDescent="0.3">
      <c r="A21" s="118" t="s">
        <v>14</v>
      </c>
      <c r="B21" s="119"/>
      <c r="C21" s="119"/>
      <c r="D21" s="119"/>
      <c r="E21" s="120"/>
    </row>
    <row r="22" spans="1:5" ht="15.75" thickBot="1" x14ac:dyDescent="0.3">
      <c r="A22" s="105"/>
      <c r="B22" s="256"/>
      <c r="C22" s="257" t="s">
        <v>27</v>
      </c>
      <c r="D22" s="257" t="s">
        <v>27</v>
      </c>
      <c r="E22" s="257" t="s">
        <v>27</v>
      </c>
    </row>
    <row r="23" spans="1:5" ht="45.75" thickBot="1" x14ac:dyDescent="0.3">
      <c r="A23" s="105" t="s">
        <v>168</v>
      </c>
      <c r="B23" s="256"/>
      <c r="C23" s="57">
        <v>0.1</v>
      </c>
      <c r="D23" s="57">
        <v>0.1</v>
      </c>
      <c r="E23" s="57">
        <v>0.1</v>
      </c>
    </row>
    <row r="24" spans="1:5" ht="34.5" thickBot="1" x14ac:dyDescent="0.3">
      <c r="A24" s="105" t="s">
        <v>167</v>
      </c>
      <c r="B24" s="256"/>
      <c r="C24" s="57"/>
      <c r="D24" s="57"/>
      <c r="E24" s="57"/>
    </row>
    <row r="25" spans="1:5" ht="34.5" thickBot="1" x14ac:dyDescent="0.3">
      <c r="A25" s="105" t="s">
        <v>166</v>
      </c>
      <c r="B25" s="256"/>
      <c r="C25" s="57"/>
      <c r="D25" s="57"/>
      <c r="E25" s="57"/>
    </row>
    <row r="26" spans="1:5" ht="51.75" customHeight="1" thickBot="1" x14ac:dyDescent="0.3">
      <c r="A26" s="105" t="s">
        <v>165</v>
      </c>
      <c r="B26" s="256"/>
      <c r="C26" s="57">
        <v>0.1</v>
      </c>
      <c r="D26" s="57">
        <v>0.1</v>
      </c>
      <c r="E26" s="57">
        <v>0.1</v>
      </c>
    </row>
    <row r="27" spans="1:5" ht="47.25" customHeight="1" thickBot="1" x14ac:dyDescent="0.3">
      <c r="A27" s="105" t="s">
        <v>164</v>
      </c>
      <c r="B27" s="256"/>
      <c r="C27" s="57">
        <v>0.2</v>
      </c>
      <c r="D27" s="57">
        <v>0.2</v>
      </c>
      <c r="E27" s="57">
        <v>0.2</v>
      </c>
    </row>
    <row r="28" spans="1:5" ht="30.75" customHeight="1" thickBot="1" x14ac:dyDescent="0.3">
      <c r="A28" s="105" t="s">
        <v>163</v>
      </c>
      <c r="B28" s="256"/>
      <c r="C28" s="57" t="s">
        <v>162</v>
      </c>
      <c r="D28" s="57" t="s">
        <v>161</v>
      </c>
      <c r="E28" s="57" t="s">
        <v>161</v>
      </c>
    </row>
    <row r="29" spans="1:5" ht="30.75" customHeight="1" thickBot="1" x14ac:dyDescent="0.3">
      <c r="A29" s="105" t="s">
        <v>160</v>
      </c>
      <c r="B29" s="256"/>
      <c r="C29" s="57">
        <v>7.0000000000000007E-2</v>
      </c>
      <c r="D29" s="57">
        <v>0.1</v>
      </c>
      <c r="E29" s="57">
        <v>0.12</v>
      </c>
    </row>
    <row r="30" spans="1:5" ht="32.25" customHeight="1" thickBot="1" x14ac:dyDescent="0.3">
      <c r="A30" s="105" t="s">
        <v>159</v>
      </c>
      <c r="B30" s="256"/>
      <c r="C30" s="57">
        <v>0.05</v>
      </c>
      <c r="D30" s="57">
        <v>0.05</v>
      </c>
      <c r="E30" s="57">
        <v>0.05</v>
      </c>
    </row>
    <row r="31" spans="1:5" ht="68.25" thickBot="1" x14ac:dyDescent="0.3">
      <c r="A31" s="106" t="s">
        <v>158</v>
      </c>
      <c r="B31" s="51"/>
      <c r="C31" s="258">
        <v>0.05</v>
      </c>
      <c r="D31" s="258">
        <v>0.05</v>
      </c>
      <c r="E31" s="258">
        <v>0.05</v>
      </c>
    </row>
    <row r="32" spans="1:5" ht="15.75" thickBot="1" x14ac:dyDescent="0.3">
      <c r="A32" s="198" t="s">
        <v>157</v>
      </c>
      <c r="B32" s="199"/>
      <c r="C32" s="199"/>
      <c r="D32" s="199"/>
      <c r="E32" s="200"/>
    </row>
    <row r="33" spans="1:5" ht="15.75" thickBot="1" x14ac:dyDescent="0.3">
      <c r="A33" s="109" t="s">
        <v>38</v>
      </c>
      <c r="B33" s="110"/>
      <c r="C33" s="110"/>
      <c r="D33" s="110"/>
      <c r="E33" s="111"/>
    </row>
    <row r="34" spans="1:5" ht="29.25" customHeight="1" thickBot="1" x14ac:dyDescent="0.3">
      <c r="A34" s="20" t="s">
        <v>28</v>
      </c>
      <c r="B34" s="180" t="s">
        <v>156</v>
      </c>
      <c r="C34" s="181"/>
      <c r="D34" s="181"/>
      <c r="E34" s="182"/>
    </row>
    <row r="35" spans="1:5" ht="35.25" customHeight="1" thickBot="1" x14ac:dyDescent="0.3">
      <c r="A35" s="4" t="s">
        <v>10</v>
      </c>
      <c r="B35" s="177" t="s">
        <v>155</v>
      </c>
      <c r="C35" s="178"/>
      <c r="D35" s="178"/>
      <c r="E35" s="179"/>
    </row>
    <row r="36" spans="1:5" ht="15.75" thickBot="1" x14ac:dyDescent="0.3">
      <c r="A36" s="4" t="s">
        <v>15</v>
      </c>
      <c r="B36" s="115" t="s">
        <v>154</v>
      </c>
      <c r="C36" s="116"/>
      <c r="D36" s="116"/>
      <c r="E36" s="117"/>
    </row>
    <row r="37" spans="1:5" ht="12.75" customHeight="1" x14ac:dyDescent="0.25">
      <c r="A37" s="107"/>
      <c r="B37" s="18">
        <v>2018</v>
      </c>
      <c r="C37" s="18">
        <v>2019</v>
      </c>
      <c r="D37" s="18">
        <v>2020</v>
      </c>
      <c r="E37" s="18">
        <v>2021</v>
      </c>
    </row>
    <row r="38" spans="1:5" ht="9" customHeight="1" thickBot="1" x14ac:dyDescent="0.3">
      <c r="A38" s="108"/>
      <c r="B38" s="19" t="s">
        <v>6</v>
      </c>
      <c r="C38" s="19" t="s">
        <v>7</v>
      </c>
      <c r="D38" s="19" t="s">
        <v>7</v>
      </c>
      <c r="E38" s="19" t="s">
        <v>7</v>
      </c>
    </row>
    <row r="39" spans="1:5" ht="15.75" thickBot="1" x14ac:dyDescent="0.3">
      <c r="A39" s="4" t="s">
        <v>9</v>
      </c>
      <c r="B39" s="6">
        <v>356</v>
      </c>
      <c r="C39" s="6">
        <v>356</v>
      </c>
      <c r="D39" s="6">
        <v>356</v>
      </c>
      <c r="E39" s="6">
        <v>356</v>
      </c>
    </row>
    <row r="40" spans="1:5" ht="15.75" thickBot="1" x14ac:dyDescent="0.3">
      <c r="A40" s="4" t="s">
        <v>16</v>
      </c>
      <c r="B40" s="6">
        <v>1398000</v>
      </c>
      <c r="C40" s="6">
        <v>1513000</v>
      </c>
      <c r="D40" s="6">
        <v>1512000</v>
      </c>
      <c r="E40" s="6">
        <v>1595776</v>
      </c>
    </row>
    <row r="41" spans="1:5" ht="15.75" thickBot="1" x14ac:dyDescent="0.3">
      <c r="A41" s="4" t="s">
        <v>23</v>
      </c>
      <c r="B41" s="6">
        <f>B40/B39</f>
        <v>3926.9662921348313</v>
      </c>
      <c r="C41" s="6">
        <f>C40/C39</f>
        <v>4250</v>
      </c>
      <c r="D41" s="6">
        <f>D40/D39</f>
        <v>4247.1910112359546</v>
      </c>
      <c r="E41" s="6">
        <f>E40/E39</f>
        <v>4482.5168539325841</v>
      </c>
    </row>
    <row r="42" spans="1:5" ht="15.75" thickBot="1" x14ac:dyDescent="0.3">
      <c r="A42" s="4" t="s">
        <v>17</v>
      </c>
      <c r="B42" s="63" t="s">
        <v>22</v>
      </c>
      <c r="C42" s="7">
        <f t="shared" ref="C42:E44" si="0">C39/B39-1</f>
        <v>0</v>
      </c>
      <c r="D42" s="7">
        <f t="shared" si="0"/>
        <v>0</v>
      </c>
      <c r="E42" s="7">
        <f t="shared" si="0"/>
        <v>0</v>
      </c>
    </row>
    <row r="43" spans="1:5" ht="15.75" thickBot="1" x14ac:dyDescent="0.3">
      <c r="A43" s="4" t="s">
        <v>18</v>
      </c>
      <c r="B43" s="63" t="s">
        <v>22</v>
      </c>
      <c r="C43" s="7">
        <f t="shared" si="0"/>
        <v>8.2260371959942846E-2</v>
      </c>
      <c r="D43" s="7">
        <f t="shared" si="0"/>
        <v>-6.6093853271642633E-4</v>
      </c>
      <c r="E43" s="7">
        <f t="shared" si="0"/>
        <v>5.540740740740735E-2</v>
      </c>
    </row>
    <row r="44" spans="1:5" ht="15.75" thickBot="1" x14ac:dyDescent="0.3">
      <c r="A44" s="4" t="s">
        <v>19</v>
      </c>
      <c r="B44" s="63" t="s">
        <v>22</v>
      </c>
      <c r="C44" s="7">
        <f t="shared" si="0"/>
        <v>8.2260371959942846E-2</v>
      </c>
      <c r="D44" s="7">
        <f t="shared" si="0"/>
        <v>-6.6093853271653735E-4</v>
      </c>
      <c r="E44" s="7">
        <f t="shared" si="0"/>
        <v>5.5407407407407572E-2</v>
      </c>
    </row>
    <row r="45" spans="1:5" ht="15.75" thickBot="1" x14ac:dyDescent="0.3">
      <c r="A45" s="139" t="s">
        <v>33</v>
      </c>
      <c r="B45" s="140"/>
      <c r="C45" s="140"/>
      <c r="D45" s="140"/>
      <c r="E45" s="141"/>
    </row>
    <row r="46" spans="1:5" ht="12.75" customHeight="1" x14ac:dyDescent="0.25">
      <c r="A46" s="107"/>
      <c r="B46" s="18">
        <v>2018</v>
      </c>
      <c r="C46" s="18">
        <v>2019</v>
      </c>
      <c r="D46" s="18">
        <v>2020</v>
      </c>
      <c r="E46" s="18">
        <v>2021</v>
      </c>
    </row>
    <row r="47" spans="1:5" ht="9" customHeight="1" thickBot="1" x14ac:dyDescent="0.3">
      <c r="A47" s="108"/>
      <c r="B47" s="19" t="s">
        <v>6</v>
      </c>
      <c r="C47" s="19" t="s">
        <v>7</v>
      </c>
      <c r="D47" s="19" t="s">
        <v>7</v>
      </c>
      <c r="E47" s="19" t="s">
        <v>7</v>
      </c>
    </row>
    <row r="48" spans="1:5" ht="15.75" thickBot="1" x14ac:dyDescent="0.3">
      <c r="A48" s="1" t="s">
        <v>0</v>
      </c>
      <c r="B48" s="8">
        <v>564000</v>
      </c>
      <c r="C48" s="8">
        <v>677000</v>
      </c>
      <c r="D48" s="8">
        <v>677000</v>
      </c>
      <c r="E48" s="8">
        <v>677000</v>
      </c>
    </row>
    <row r="49" spans="1:5" ht="15.75" thickBot="1" x14ac:dyDescent="0.3">
      <c r="A49" s="10" t="s">
        <v>39</v>
      </c>
      <c r="B49" s="8">
        <v>564000</v>
      </c>
      <c r="C49" s="8">
        <v>677000</v>
      </c>
      <c r="D49" s="8">
        <v>677000</v>
      </c>
      <c r="E49" s="8">
        <v>677000</v>
      </c>
    </row>
    <row r="50" spans="1:5" ht="15.75" thickBot="1" x14ac:dyDescent="0.3">
      <c r="A50" s="10" t="s">
        <v>40</v>
      </c>
      <c r="B50" s="11"/>
      <c r="C50" s="12"/>
      <c r="D50" s="12"/>
      <c r="E50" s="12"/>
    </row>
    <row r="51" spans="1:5" ht="24.75" thickBot="1" x14ac:dyDescent="0.3">
      <c r="A51" s="1" t="s">
        <v>31</v>
      </c>
      <c r="B51" s="8">
        <v>58000</v>
      </c>
      <c r="C51" s="8">
        <v>60000</v>
      </c>
      <c r="D51" s="8">
        <v>60000</v>
      </c>
      <c r="E51" s="8">
        <v>60000</v>
      </c>
    </row>
    <row r="52" spans="1:5" ht="15.75" thickBot="1" x14ac:dyDescent="0.3">
      <c r="A52" s="10" t="s">
        <v>39</v>
      </c>
      <c r="B52" s="8">
        <v>58000</v>
      </c>
      <c r="C52" s="8">
        <v>60000</v>
      </c>
      <c r="D52" s="8">
        <v>60000</v>
      </c>
      <c r="E52" s="8">
        <v>60000</v>
      </c>
    </row>
    <row r="53" spans="1:5" ht="15.75" thickBot="1" x14ac:dyDescent="0.3">
      <c r="A53" s="10" t="s">
        <v>40</v>
      </c>
      <c r="B53" s="11"/>
      <c r="C53" s="8"/>
      <c r="D53" s="8"/>
      <c r="E53" s="8"/>
    </row>
    <row r="54" spans="1:5" ht="15.75" thickBot="1" x14ac:dyDescent="0.3">
      <c r="A54" s="1" t="s">
        <v>1</v>
      </c>
      <c r="B54" s="11">
        <v>776000</v>
      </c>
      <c r="C54" s="8">
        <v>776000</v>
      </c>
      <c r="D54" s="8">
        <v>775000</v>
      </c>
      <c r="E54" s="8">
        <v>858776</v>
      </c>
    </row>
    <row r="55" spans="1:5" ht="15.75" thickBot="1" x14ac:dyDescent="0.3">
      <c r="A55" s="10" t="s">
        <v>39</v>
      </c>
      <c r="B55" s="11">
        <v>776000</v>
      </c>
      <c r="C55" s="8">
        <v>776000</v>
      </c>
      <c r="D55" s="8">
        <v>775000</v>
      </c>
      <c r="E55" s="8">
        <v>858776</v>
      </c>
    </row>
    <row r="56" spans="1:5" ht="15.75" thickBot="1" x14ac:dyDescent="0.3">
      <c r="A56" s="10" t="s">
        <v>40</v>
      </c>
      <c r="B56" s="11"/>
      <c r="C56" s="8"/>
      <c r="D56" s="8"/>
      <c r="E56" s="8"/>
    </row>
    <row r="57" spans="1:5" ht="15.75" thickBot="1" x14ac:dyDescent="0.3">
      <c r="A57" s="1" t="s">
        <v>2</v>
      </c>
      <c r="B57" s="11">
        <v>0</v>
      </c>
      <c r="C57" s="8">
        <v>0</v>
      </c>
      <c r="D57" s="8">
        <v>0</v>
      </c>
      <c r="E57" s="8">
        <v>0</v>
      </c>
    </row>
    <row r="58" spans="1:5" x14ac:dyDescent="0.25">
      <c r="A58" s="77" t="s">
        <v>39</v>
      </c>
      <c r="B58" s="76"/>
      <c r="C58" s="75"/>
      <c r="D58" s="75"/>
      <c r="E58" s="75"/>
    </row>
    <row r="59" spans="1:5" ht="15.75" thickBot="1" x14ac:dyDescent="0.3">
      <c r="A59" s="74" t="s">
        <v>40</v>
      </c>
      <c r="B59" s="73"/>
      <c r="C59" s="72"/>
      <c r="D59" s="72"/>
      <c r="E59" s="72"/>
    </row>
    <row r="60" spans="1:5" ht="15.75" thickBot="1" x14ac:dyDescent="0.3">
      <c r="A60" s="1" t="s">
        <v>24</v>
      </c>
      <c r="B60" s="11">
        <v>0</v>
      </c>
      <c r="C60" s="8">
        <v>0</v>
      </c>
      <c r="D60" s="8">
        <v>0</v>
      </c>
      <c r="E60" s="8">
        <v>0</v>
      </c>
    </row>
    <row r="61" spans="1:5" ht="15.75" thickBot="1" x14ac:dyDescent="0.3">
      <c r="A61" s="10" t="s">
        <v>39</v>
      </c>
      <c r="B61" s="11"/>
      <c r="C61" s="8"/>
      <c r="D61" s="8"/>
      <c r="E61" s="8"/>
    </row>
    <row r="62" spans="1:5" ht="15.75" thickBot="1" x14ac:dyDescent="0.3">
      <c r="A62" s="10" t="s">
        <v>40</v>
      </c>
      <c r="B62" s="11"/>
      <c r="C62" s="8"/>
      <c r="D62" s="8"/>
      <c r="E62" s="8"/>
    </row>
    <row r="63" spans="1:5" ht="15.75" thickBot="1" x14ac:dyDescent="0.3">
      <c r="A63" s="1" t="s">
        <v>25</v>
      </c>
      <c r="B63" s="11">
        <v>0</v>
      </c>
      <c r="C63" s="8">
        <v>0</v>
      </c>
      <c r="D63" s="8">
        <v>0</v>
      </c>
      <c r="E63" s="8">
        <v>0</v>
      </c>
    </row>
    <row r="64" spans="1:5" ht="15.75" thickBot="1" x14ac:dyDescent="0.3">
      <c r="A64" s="10" t="s">
        <v>39</v>
      </c>
      <c r="B64" s="11"/>
      <c r="C64" s="8"/>
      <c r="D64" s="8"/>
      <c r="E64" s="8"/>
    </row>
    <row r="65" spans="1:5" ht="15.75" thickBot="1" x14ac:dyDescent="0.3">
      <c r="A65" s="10" t="s">
        <v>40</v>
      </c>
      <c r="B65" s="11"/>
      <c r="C65" s="8"/>
      <c r="D65" s="8"/>
      <c r="E65" s="8"/>
    </row>
    <row r="66" spans="1:5" ht="24.75" thickBot="1" x14ac:dyDescent="0.3">
      <c r="A66" s="1" t="s">
        <v>3</v>
      </c>
      <c r="B66" s="11">
        <v>0</v>
      </c>
      <c r="C66" s="8">
        <v>0</v>
      </c>
      <c r="D66" s="8">
        <f>C66*1.03*0.99</f>
        <v>0</v>
      </c>
      <c r="E66" s="8">
        <f>D66*1.03*0.99</f>
        <v>0</v>
      </c>
    </row>
    <row r="67" spans="1:5" ht="15.75" thickBot="1" x14ac:dyDescent="0.3">
      <c r="A67" s="10" t="s">
        <v>39</v>
      </c>
      <c r="B67" s="11"/>
      <c r="C67" s="29"/>
      <c r="D67" s="29"/>
      <c r="E67" s="29"/>
    </row>
    <row r="68" spans="1:5" ht="15.75" thickBot="1" x14ac:dyDescent="0.3">
      <c r="A68" s="10" t="s">
        <v>40</v>
      </c>
      <c r="B68" s="11"/>
      <c r="C68" s="31"/>
      <c r="D68" s="29"/>
      <c r="E68" s="29"/>
    </row>
    <row r="69" spans="1:5" ht="15.75" thickBot="1" x14ac:dyDescent="0.3">
      <c r="A69" s="21" t="s">
        <v>32</v>
      </c>
      <c r="B69" s="11">
        <f>B66+B63+B60+B57+B54+B51+B48</f>
        <v>1398000</v>
      </c>
      <c r="C69" s="11">
        <f>C66+C63+C60+C57+C54+C51+C48</f>
        <v>1513000</v>
      </c>
      <c r="D69" s="11">
        <f>D66+D63+D60+D57+D54+D51+D48</f>
        <v>1512000</v>
      </c>
      <c r="E69" s="11">
        <f>E66+E63+E60+E57+E54+E51+E48</f>
        <v>1595776</v>
      </c>
    </row>
    <row r="70" spans="1:5" ht="15.75" thickBot="1" x14ac:dyDescent="0.3">
      <c r="A70" s="25" t="s">
        <v>34</v>
      </c>
      <c r="B70" s="26">
        <f>IF(B69-B40=0,0,"Error")</f>
        <v>0</v>
      </c>
      <c r="C70" s="26">
        <f>IF(C69-C40=0,0,"Error")</f>
        <v>0</v>
      </c>
      <c r="D70" s="26">
        <f>IF(D69-D40=0,0,"Error")</f>
        <v>0</v>
      </c>
      <c r="E70" s="26">
        <f>IF(E69-E40=0,0,"Error")</f>
        <v>0</v>
      </c>
    </row>
    <row r="71" spans="1:5" ht="22.5" customHeight="1" thickBot="1" x14ac:dyDescent="0.3">
      <c r="A71" s="50" t="s">
        <v>103</v>
      </c>
      <c r="B71" s="204" t="s">
        <v>153</v>
      </c>
      <c r="C71" s="205"/>
      <c r="D71" s="205"/>
      <c r="E71" s="206"/>
    </row>
    <row r="72" spans="1:5" ht="35.25" customHeight="1" thickBot="1" x14ac:dyDescent="0.3">
      <c r="A72" s="4" t="s">
        <v>10</v>
      </c>
      <c r="B72" s="171" t="s">
        <v>152</v>
      </c>
      <c r="C72" s="172"/>
      <c r="D72" s="172"/>
      <c r="E72" s="173"/>
    </row>
    <row r="73" spans="1:5" ht="15.75" thickBot="1" x14ac:dyDescent="0.3">
      <c r="A73" s="4" t="s">
        <v>15</v>
      </c>
      <c r="B73" s="115" t="s">
        <v>151</v>
      </c>
      <c r="C73" s="116"/>
      <c r="D73" s="116"/>
      <c r="E73" s="117"/>
    </row>
    <row r="74" spans="1:5" ht="12.75" customHeight="1" x14ac:dyDescent="0.25">
      <c r="A74" s="107"/>
      <c r="B74" s="18">
        <v>2018</v>
      </c>
      <c r="C74" s="18">
        <v>2019</v>
      </c>
      <c r="D74" s="18">
        <v>2020</v>
      </c>
      <c r="E74" s="18">
        <v>2021</v>
      </c>
    </row>
    <row r="75" spans="1:5" ht="9" customHeight="1" thickBot="1" x14ac:dyDescent="0.3">
      <c r="A75" s="108"/>
      <c r="B75" s="19" t="s">
        <v>6</v>
      </c>
      <c r="C75" s="19" t="s">
        <v>7</v>
      </c>
      <c r="D75" s="19" t="s">
        <v>7</v>
      </c>
      <c r="E75" s="19" t="s">
        <v>7</v>
      </c>
    </row>
    <row r="76" spans="1:5" ht="15.75" thickBot="1" x14ac:dyDescent="0.3">
      <c r="A76" s="4" t="s">
        <v>9</v>
      </c>
      <c r="B76" s="36">
        <v>50</v>
      </c>
      <c r="C76" s="36">
        <v>50</v>
      </c>
      <c r="D76" s="36">
        <v>50</v>
      </c>
      <c r="E76" s="36">
        <v>50</v>
      </c>
    </row>
    <row r="77" spans="1:5" ht="15.75" thickBot="1" x14ac:dyDescent="0.3">
      <c r="A77" s="4" t="s">
        <v>16</v>
      </c>
      <c r="B77" s="6">
        <v>202750</v>
      </c>
      <c r="C77" s="6">
        <v>209750</v>
      </c>
      <c r="D77" s="6">
        <f>D106</f>
        <v>191750</v>
      </c>
      <c r="E77" s="6">
        <v>209750</v>
      </c>
    </row>
    <row r="78" spans="1:5" ht="15.75" thickBot="1" x14ac:dyDescent="0.3">
      <c r="A78" s="4" t="s">
        <v>23</v>
      </c>
      <c r="B78" s="6">
        <f>B77/B76</f>
        <v>4055</v>
      </c>
      <c r="C78" s="6">
        <f>C77/C76</f>
        <v>4195</v>
      </c>
      <c r="D78" s="6">
        <f>D77/D76</f>
        <v>3835</v>
      </c>
      <c r="E78" s="6">
        <f>E77/E76</f>
        <v>4195</v>
      </c>
    </row>
    <row r="79" spans="1:5" ht="15.75" thickBot="1" x14ac:dyDescent="0.3">
      <c r="A79" s="4" t="s">
        <v>17</v>
      </c>
      <c r="B79" s="63"/>
      <c r="C79" s="7">
        <f t="shared" ref="C79:E81" si="1">C76/B76-1</f>
        <v>0</v>
      </c>
      <c r="D79" s="7">
        <f t="shared" si="1"/>
        <v>0</v>
      </c>
      <c r="E79" s="7">
        <f t="shared" si="1"/>
        <v>0</v>
      </c>
    </row>
    <row r="80" spans="1:5" ht="15.75" thickBot="1" x14ac:dyDescent="0.3">
      <c r="A80" s="4" t="s">
        <v>18</v>
      </c>
      <c r="B80" s="63"/>
      <c r="C80" s="7">
        <f t="shared" si="1"/>
        <v>3.4525277435265123E-2</v>
      </c>
      <c r="D80" s="7">
        <f t="shared" si="1"/>
        <v>-8.5816448152562619E-2</v>
      </c>
      <c r="E80" s="7">
        <f t="shared" si="1"/>
        <v>9.3872229465449708E-2</v>
      </c>
    </row>
    <row r="81" spans="1:5" ht="15.75" thickBot="1" x14ac:dyDescent="0.3">
      <c r="A81" s="4" t="s">
        <v>19</v>
      </c>
      <c r="B81" s="63"/>
      <c r="C81" s="7">
        <f t="shared" si="1"/>
        <v>3.4525277435265123E-2</v>
      </c>
      <c r="D81" s="7">
        <f t="shared" si="1"/>
        <v>-8.5816448152562619E-2</v>
      </c>
      <c r="E81" s="7">
        <f t="shared" si="1"/>
        <v>9.3872229465449708E-2</v>
      </c>
    </row>
    <row r="82" spans="1:5" ht="24.75" customHeight="1" thickBot="1" x14ac:dyDescent="0.3">
      <c r="A82" s="139" t="s">
        <v>150</v>
      </c>
      <c r="B82" s="140"/>
      <c r="C82" s="140"/>
      <c r="D82" s="140"/>
      <c r="E82" s="141"/>
    </row>
    <row r="83" spans="1:5" ht="12.75" customHeight="1" x14ac:dyDescent="0.25">
      <c r="A83" s="107"/>
      <c r="B83" s="18">
        <v>2018</v>
      </c>
      <c r="C83" s="18">
        <v>2019</v>
      </c>
      <c r="D83" s="18">
        <v>2020</v>
      </c>
      <c r="E83" s="18">
        <v>2021</v>
      </c>
    </row>
    <row r="84" spans="1:5" ht="9" customHeight="1" thickBot="1" x14ac:dyDescent="0.3">
      <c r="A84" s="108"/>
      <c r="B84" s="19" t="s">
        <v>6</v>
      </c>
      <c r="C84" s="19" t="s">
        <v>7</v>
      </c>
      <c r="D84" s="19" t="s">
        <v>7</v>
      </c>
      <c r="E84" s="19" t="s">
        <v>7</v>
      </c>
    </row>
    <row r="85" spans="1:5" ht="24.75" customHeight="1" thickBot="1" x14ac:dyDescent="0.3">
      <c r="A85" s="1" t="s">
        <v>0</v>
      </c>
      <c r="B85" s="8">
        <v>0</v>
      </c>
      <c r="C85" s="8">
        <v>0</v>
      </c>
      <c r="D85" s="8">
        <v>0</v>
      </c>
      <c r="E85" s="8">
        <v>0</v>
      </c>
    </row>
    <row r="86" spans="1:5" ht="15.75" thickBot="1" x14ac:dyDescent="0.3">
      <c r="A86" s="10" t="s">
        <v>39</v>
      </c>
      <c r="B86" s="11"/>
      <c r="C86" s="12"/>
      <c r="D86" s="12"/>
      <c r="E86" s="12"/>
    </row>
    <row r="87" spans="1:5" ht="15.75" thickBot="1" x14ac:dyDescent="0.3">
      <c r="A87" s="10" t="s">
        <v>40</v>
      </c>
      <c r="B87" s="11"/>
      <c r="C87" s="12"/>
      <c r="D87" s="12"/>
      <c r="E87" s="12"/>
    </row>
    <row r="88" spans="1:5" ht="24.75" customHeight="1" thickBot="1" x14ac:dyDescent="0.3">
      <c r="A88" s="1" t="s">
        <v>31</v>
      </c>
      <c r="B88" s="8">
        <v>0</v>
      </c>
      <c r="C88" s="8">
        <v>0</v>
      </c>
      <c r="D88" s="8">
        <v>0</v>
      </c>
      <c r="E88" s="8">
        <v>0</v>
      </c>
    </row>
    <row r="89" spans="1:5" ht="15.75" thickBot="1" x14ac:dyDescent="0.3">
      <c r="A89" s="10" t="s">
        <v>39</v>
      </c>
      <c r="B89" s="11"/>
      <c r="C89" s="8"/>
      <c r="D89" s="8"/>
      <c r="E89" s="8"/>
    </row>
    <row r="90" spans="1:5" ht="15.75" thickBot="1" x14ac:dyDescent="0.3">
      <c r="A90" s="10" t="s">
        <v>40</v>
      </c>
      <c r="B90" s="11"/>
      <c r="C90" s="8"/>
      <c r="D90" s="8"/>
      <c r="E90" s="8"/>
    </row>
    <row r="91" spans="1:5" ht="24.75" customHeight="1" thickBot="1" x14ac:dyDescent="0.3">
      <c r="A91" s="1" t="s">
        <v>1</v>
      </c>
      <c r="B91" s="37">
        <v>202750</v>
      </c>
      <c r="C91" s="38">
        <v>209750</v>
      </c>
      <c r="D91" s="38">
        <v>191750</v>
      </c>
      <c r="E91" s="38">
        <v>209750</v>
      </c>
    </row>
    <row r="92" spans="1:5" ht="15.75" thickBot="1" x14ac:dyDescent="0.3">
      <c r="A92" s="10" t="s">
        <v>39</v>
      </c>
      <c r="B92" s="37">
        <v>202750</v>
      </c>
      <c r="C92" s="38">
        <v>209750</v>
      </c>
      <c r="D92" s="38">
        <v>191750</v>
      </c>
      <c r="E92" s="38">
        <v>209750</v>
      </c>
    </row>
    <row r="93" spans="1:5" ht="15.75" thickBot="1" x14ac:dyDescent="0.3">
      <c r="A93" s="10" t="s">
        <v>40</v>
      </c>
      <c r="B93" s="11"/>
      <c r="C93" s="8"/>
      <c r="D93" s="8"/>
      <c r="E93" s="8"/>
    </row>
    <row r="94" spans="1:5" ht="15.75" thickBot="1" x14ac:dyDescent="0.3">
      <c r="A94" s="1" t="s">
        <v>2</v>
      </c>
      <c r="B94" s="11"/>
      <c r="C94" s="8"/>
      <c r="D94" s="8"/>
      <c r="E94" s="8"/>
    </row>
    <row r="95" spans="1:5" ht="15.75" thickBot="1" x14ac:dyDescent="0.3">
      <c r="A95" s="10" t="s">
        <v>39</v>
      </c>
      <c r="B95" s="11"/>
      <c r="C95" s="8"/>
      <c r="D95" s="8"/>
      <c r="E95" s="8"/>
    </row>
    <row r="96" spans="1:5" ht="15.75" thickBot="1" x14ac:dyDescent="0.3">
      <c r="A96" s="10" t="s">
        <v>40</v>
      </c>
      <c r="B96" s="11"/>
      <c r="C96" s="8"/>
      <c r="D96" s="8"/>
      <c r="E96" s="8"/>
    </row>
    <row r="97" spans="1:5" ht="15.75" thickBot="1" x14ac:dyDescent="0.3">
      <c r="A97" s="1" t="s">
        <v>24</v>
      </c>
      <c r="B97" s="11">
        <v>0</v>
      </c>
      <c r="C97" s="8">
        <v>0</v>
      </c>
      <c r="D97" s="8">
        <v>0</v>
      </c>
      <c r="E97" s="8">
        <v>0</v>
      </c>
    </row>
    <row r="98" spans="1:5" ht="15.75" thickBot="1" x14ac:dyDescent="0.3">
      <c r="A98" s="10" t="s">
        <v>39</v>
      </c>
      <c r="B98" s="11"/>
      <c r="C98" s="8"/>
      <c r="D98" s="8"/>
      <c r="E98" s="8"/>
    </row>
    <row r="99" spans="1:5" ht="15" customHeight="1" thickBot="1" x14ac:dyDescent="0.3">
      <c r="A99" s="10" t="s">
        <v>40</v>
      </c>
      <c r="B99" s="11"/>
      <c r="C99" s="8"/>
      <c r="D99" s="8"/>
      <c r="E99" s="8"/>
    </row>
    <row r="100" spans="1:5" ht="15.75" thickBot="1" x14ac:dyDescent="0.3">
      <c r="A100" s="1" t="s">
        <v>25</v>
      </c>
      <c r="B100" s="11">
        <v>0</v>
      </c>
      <c r="C100" s="8">
        <v>0</v>
      </c>
      <c r="D100" s="8">
        <v>0</v>
      </c>
      <c r="E100" s="8">
        <v>0</v>
      </c>
    </row>
    <row r="101" spans="1:5" ht="15.75" thickBot="1" x14ac:dyDescent="0.3">
      <c r="A101" s="10" t="s">
        <v>39</v>
      </c>
      <c r="B101" s="11"/>
      <c r="C101" s="8"/>
      <c r="D101" s="8"/>
      <c r="E101" s="8"/>
    </row>
    <row r="102" spans="1:5" ht="15.75" thickBot="1" x14ac:dyDescent="0.3">
      <c r="A102" s="10" t="s">
        <v>40</v>
      </c>
      <c r="B102" s="11"/>
      <c r="C102" s="8"/>
      <c r="D102" s="8"/>
      <c r="E102" s="8"/>
    </row>
    <row r="103" spans="1:5" ht="24.75" thickBot="1" x14ac:dyDescent="0.3">
      <c r="A103" s="1" t="s">
        <v>3</v>
      </c>
      <c r="B103" s="11">
        <v>0</v>
      </c>
      <c r="C103" s="8">
        <v>0</v>
      </c>
      <c r="D103" s="8">
        <v>0</v>
      </c>
      <c r="E103" s="8">
        <v>0</v>
      </c>
    </row>
    <row r="104" spans="1:5" ht="15.75" thickBot="1" x14ac:dyDescent="0.3">
      <c r="A104" s="10" t="s">
        <v>39</v>
      </c>
      <c r="B104" s="11"/>
      <c r="C104" s="8"/>
      <c r="D104" s="8"/>
      <c r="E104" s="8"/>
    </row>
    <row r="105" spans="1:5" ht="15.75" thickBot="1" x14ac:dyDescent="0.3">
      <c r="A105" s="10" t="s">
        <v>40</v>
      </c>
      <c r="B105" s="11"/>
      <c r="C105" s="8"/>
      <c r="D105" s="8"/>
      <c r="E105" s="8"/>
    </row>
    <row r="106" spans="1:5" ht="15.75" thickBot="1" x14ac:dyDescent="0.3">
      <c r="A106" s="24" t="s">
        <v>105</v>
      </c>
      <c r="B106" s="11">
        <f>B103+B100+B97+B94+B91+B88+B85</f>
        <v>202750</v>
      </c>
      <c r="C106" s="11">
        <f>C103+C100+C97+C94+C91+C88+C85</f>
        <v>209750</v>
      </c>
      <c r="D106" s="11">
        <f>D103+D100+D97+D94+D91+D88+D85</f>
        <v>191750</v>
      </c>
      <c r="E106" s="11">
        <f>E103+E100+E97+E94+E91+E88+E85</f>
        <v>209750</v>
      </c>
    </row>
    <row r="107" spans="1:5" ht="17.25" customHeight="1" thickBot="1" x14ac:dyDescent="0.3">
      <c r="A107" s="25" t="s">
        <v>34</v>
      </c>
      <c r="B107" s="26">
        <f>IF(B106-B77=0,0,"Error")</f>
        <v>0</v>
      </c>
      <c r="C107" s="26">
        <f>IF(C106-C77=0,0,"Error")</f>
        <v>0</v>
      </c>
      <c r="D107" s="26">
        <f>IF(D106-D77=0,0,"Error")</f>
        <v>0</v>
      </c>
      <c r="E107" s="26">
        <f>IF(E106-E77=0,0,"Error")</f>
        <v>0</v>
      </c>
    </row>
    <row r="108" spans="1:5" ht="15.75" thickBot="1" x14ac:dyDescent="0.3">
      <c r="A108" s="50" t="s">
        <v>106</v>
      </c>
      <c r="B108" s="201" t="s">
        <v>149</v>
      </c>
      <c r="C108" s="202"/>
      <c r="D108" s="202"/>
      <c r="E108" s="203"/>
    </row>
    <row r="109" spans="1:5" ht="43.5" customHeight="1" thickBot="1" x14ac:dyDescent="0.3">
      <c r="A109" s="4" t="s">
        <v>10</v>
      </c>
      <c r="B109" s="171" t="s">
        <v>148</v>
      </c>
      <c r="C109" s="172"/>
      <c r="D109" s="172"/>
      <c r="E109" s="173"/>
    </row>
    <row r="110" spans="1:5" ht="15.75" thickBot="1" x14ac:dyDescent="0.3">
      <c r="A110" s="4" t="s">
        <v>15</v>
      </c>
      <c r="B110" s="115" t="s">
        <v>147</v>
      </c>
      <c r="C110" s="116"/>
      <c r="D110" s="116"/>
      <c r="E110" s="117"/>
    </row>
    <row r="111" spans="1:5" ht="12.75" customHeight="1" x14ac:dyDescent="0.25">
      <c r="A111" s="107"/>
      <c r="B111" s="18">
        <v>2018</v>
      </c>
      <c r="C111" s="18">
        <v>2019</v>
      </c>
      <c r="D111" s="18">
        <v>2020</v>
      </c>
      <c r="E111" s="18">
        <v>2021</v>
      </c>
    </row>
    <row r="112" spans="1:5" ht="9" customHeight="1" thickBot="1" x14ac:dyDescent="0.3">
      <c r="A112" s="108"/>
      <c r="B112" s="19" t="s">
        <v>6</v>
      </c>
      <c r="C112" s="19" t="s">
        <v>7</v>
      </c>
      <c r="D112" s="19" t="s">
        <v>7</v>
      </c>
      <c r="E112" s="19" t="s">
        <v>7</v>
      </c>
    </row>
    <row r="113" spans="1:5" ht="15.75" thickBot="1" x14ac:dyDescent="0.3">
      <c r="A113" s="4" t="s">
        <v>9</v>
      </c>
      <c r="B113" s="63">
        <v>220</v>
      </c>
      <c r="C113" s="63">
        <v>220</v>
      </c>
      <c r="D113" s="63">
        <v>220</v>
      </c>
      <c r="E113" s="63">
        <v>220</v>
      </c>
    </row>
    <row r="114" spans="1:5" ht="15.75" thickBot="1" x14ac:dyDescent="0.3">
      <c r="A114" s="4" t="s">
        <v>16</v>
      </c>
      <c r="B114" s="6">
        <f>B143</f>
        <v>51000</v>
      </c>
      <c r="C114" s="6">
        <f>C143</f>
        <v>51000</v>
      </c>
      <c r="D114" s="6">
        <f>D143</f>
        <v>51000</v>
      </c>
      <c r="E114" s="6">
        <f>E143</f>
        <v>51000</v>
      </c>
    </row>
    <row r="115" spans="1:5" ht="15.75" thickBot="1" x14ac:dyDescent="0.3">
      <c r="A115" s="4" t="s">
        <v>23</v>
      </c>
      <c r="B115" s="6">
        <f>B114/B113</f>
        <v>231.81818181818181</v>
      </c>
      <c r="C115" s="6">
        <f>C114/C113</f>
        <v>231.81818181818181</v>
      </c>
      <c r="D115" s="6">
        <f>D114/D113</f>
        <v>231.81818181818181</v>
      </c>
      <c r="E115" s="6">
        <f>E114/E113</f>
        <v>231.81818181818181</v>
      </c>
    </row>
    <row r="116" spans="1:5" ht="15.75" thickBot="1" x14ac:dyDescent="0.3">
      <c r="A116" s="4" t="s">
        <v>17</v>
      </c>
      <c r="B116" s="63"/>
      <c r="C116" s="7">
        <f t="shared" ref="C116:E118" si="2">C113/B113-1</f>
        <v>0</v>
      </c>
      <c r="D116" s="7">
        <f t="shared" si="2"/>
        <v>0</v>
      </c>
      <c r="E116" s="7">
        <f t="shared" si="2"/>
        <v>0</v>
      </c>
    </row>
    <row r="117" spans="1:5" ht="15.75" thickBot="1" x14ac:dyDescent="0.3">
      <c r="A117" s="4" t="s">
        <v>18</v>
      </c>
      <c r="B117" s="63"/>
      <c r="C117" s="7">
        <f t="shared" si="2"/>
        <v>0</v>
      </c>
      <c r="D117" s="7">
        <f t="shared" si="2"/>
        <v>0</v>
      </c>
      <c r="E117" s="7">
        <f t="shared" si="2"/>
        <v>0</v>
      </c>
    </row>
    <row r="118" spans="1:5" ht="15.75" thickBot="1" x14ac:dyDescent="0.3">
      <c r="A118" s="4" t="s">
        <v>19</v>
      </c>
      <c r="B118" s="63"/>
      <c r="C118" s="7">
        <f t="shared" si="2"/>
        <v>0</v>
      </c>
      <c r="D118" s="7">
        <f t="shared" si="2"/>
        <v>0</v>
      </c>
      <c r="E118" s="7">
        <f t="shared" si="2"/>
        <v>0</v>
      </c>
    </row>
    <row r="119" spans="1:5" ht="24.75" customHeight="1" thickBot="1" x14ac:dyDescent="0.3">
      <c r="A119" s="139" t="s">
        <v>65</v>
      </c>
      <c r="B119" s="140"/>
      <c r="C119" s="140"/>
      <c r="D119" s="140"/>
      <c r="E119" s="141"/>
    </row>
    <row r="120" spans="1:5" ht="12.75" customHeight="1" x14ac:dyDescent="0.25">
      <c r="A120" s="107"/>
      <c r="B120" s="18">
        <v>2018</v>
      </c>
      <c r="C120" s="18">
        <v>2019</v>
      </c>
      <c r="D120" s="18">
        <v>2020</v>
      </c>
      <c r="E120" s="18">
        <v>2021</v>
      </c>
    </row>
    <row r="121" spans="1:5" ht="9" customHeight="1" thickBot="1" x14ac:dyDescent="0.3">
      <c r="A121" s="108"/>
      <c r="B121" s="19" t="s">
        <v>6</v>
      </c>
      <c r="C121" s="19" t="s">
        <v>7</v>
      </c>
      <c r="D121" s="19" t="s">
        <v>7</v>
      </c>
      <c r="E121" s="19" t="s">
        <v>7</v>
      </c>
    </row>
    <row r="122" spans="1:5" ht="24.75" customHeight="1" thickBot="1" x14ac:dyDescent="0.3">
      <c r="A122" s="1" t="s">
        <v>0</v>
      </c>
      <c r="B122" s="8">
        <v>0</v>
      </c>
      <c r="C122" s="8">
        <v>0</v>
      </c>
      <c r="D122" s="8">
        <v>0</v>
      </c>
      <c r="E122" s="8">
        <v>0</v>
      </c>
    </row>
    <row r="123" spans="1:5" ht="38.25" customHeight="1" thickBot="1" x14ac:dyDescent="0.3">
      <c r="A123" s="10" t="s">
        <v>39</v>
      </c>
      <c r="B123" s="11"/>
      <c r="C123" s="12"/>
      <c r="D123" s="12"/>
      <c r="E123" s="12"/>
    </row>
    <row r="124" spans="1:5" ht="24.75" customHeight="1" thickBot="1" x14ac:dyDescent="0.3">
      <c r="A124" s="10" t="s">
        <v>40</v>
      </c>
      <c r="B124" s="11"/>
      <c r="C124" s="12"/>
      <c r="D124" s="12"/>
      <c r="E124" s="12"/>
    </row>
    <row r="125" spans="1:5" ht="24.75" customHeight="1" thickBot="1" x14ac:dyDescent="0.3">
      <c r="A125" s="1" t="s">
        <v>31</v>
      </c>
      <c r="B125" s="8">
        <v>0</v>
      </c>
      <c r="C125" s="8">
        <v>0</v>
      </c>
      <c r="D125" s="8">
        <v>0</v>
      </c>
      <c r="E125" s="8">
        <v>0</v>
      </c>
    </row>
    <row r="126" spans="1:5" ht="15.75" thickBot="1" x14ac:dyDescent="0.3">
      <c r="A126" s="10" t="s">
        <v>39</v>
      </c>
      <c r="B126" s="11"/>
      <c r="C126" s="8"/>
      <c r="D126" s="8"/>
      <c r="E126" s="8"/>
    </row>
    <row r="127" spans="1:5" ht="15.75" thickBot="1" x14ac:dyDescent="0.3">
      <c r="A127" s="10" t="s">
        <v>40</v>
      </c>
      <c r="B127" s="11"/>
      <c r="C127" s="8"/>
      <c r="D127" s="8"/>
      <c r="E127" s="8"/>
    </row>
    <row r="128" spans="1:5" ht="24.75" customHeight="1" thickBot="1" x14ac:dyDescent="0.3">
      <c r="A128" s="1" t="s">
        <v>1</v>
      </c>
      <c r="B128" s="11">
        <v>51000</v>
      </c>
      <c r="C128" s="8">
        <v>51000</v>
      </c>
      <c r="D128" s="8">
        <v>51000</v>
      </c>
      <c r="E128" s="8">
        <v>51000</v>
      </c>
    </row>
    <row r="129" spans="1:5" ht="15.75" thickBot="1" x14ac:dyDescent="0.3">
      <c r="A129" s="10" t="s">
        <v>39</v>
      </c>
      <c r="B129" s="11">
        <v>51000</v>
      </c>
      <c r="C129" s="8">
        <v>51000</v>
      </c>
      <c r="D129" s="8">
        <v>51000</v>
      </c>
      <c r="E129" s="8">
        <v>51000</v>
      </c>
    </row>
    <row r="130" spans="1:5" ht="15.75" thickBot="1" x14ac:dyDescent="0.3">
      <c r="A130" s="10" t="s">
        <v>40</v>
      </c>
      <c r="B130" s="11"/>
      <c r="C130" s="8"/>
      <c r="D130" s="8"/>
      <c r="E130" s="8"/>
    </row>
    <row r="131" spans="1:5" ht="15.75" thickBot="1" x14ac:dyDescent="0.3">
      <c r="A131" s="1" t="s">
        <v>2</v>
      </c>
      <c r="B131" s="11">
        <v>0</v>
      </c>
      <c r="C131" s="8">
        <v>0</v>
      </c>
      <c r="D131" s="8">
        <v>0</v>
      </c>
      <c r="E131" s="8">
        <v>0</v>
      </c>
    </row>
    <row r="132" spans="1:5" ht="15.75" thickBot="1" x14ac:dyDescent="0.3">
      <c r="A132" s="10" t="s">
        <v>39</v>
      </c>
      <c r="B132" s="11"/>
      <c r="C132" s="8"/>
      <c r="D132" s="8"/>
      <c r="E132" s="8"/>
    </row>
    <row r="133" spans="1:5" ht="15.75" thickBot="1" x14ac:dyDescent="0.3">
      <c r="A133" s="10" t="s">
        <v>40</v>
      </c>
      <c r="B133" s="11"/>
      <c r="C133" s="8"/>
      <c r="D133" s="8"/>
      <c r="E133" s="8"/>
    </row>
    <row r="134" spans="1:5" ht="15.75" thickBot="1" x14ac:dyDescent="0.3">
      <c r="A134" s="1" t="s">
        <v>24</v>
      </c>
      <c r="B134" s="11">
        <v>0</v>
      </c>
      <c r="C134" s="8">
        <v>0</v>
      </c>
      <c r="D134" s="8">
        <v>0</v>
      </c>
      <c r="E134" s="8">
        <v>0</v>
      </c>
    </row>
    <row r="135" spans="1:5" ht="15.75" thickBot="1" x14ac:dyDescent="0.3">
      <c r="A135" s="10" t="s">
        <v>39</v>
      </c>
      <c r="B135" s="11"/>
      <c r="C135" s="8"/>
      <c r="D135" s="8"/>
      <c r="E135" s="8"/>
    </row>
    <row r="136" spans="1:5" ht="15.75" thickBot="1" x14ac:dyDescent="0.3">
      <c r="A136" s="10" t="s">
        <v>40</v>
      </c>
      <c r="B136" s="11"/>
      <c r="C136" s="8"/>
      <c r="D136" s="8"/>
      <c r="E136" s="8"/>
    </row>
    <row r="137" spans="1:5" ht="15.75" thickBot="1" x14ac:dyDescent="0.3">
      <c r="A137" s="1" t="s">
        <v>25</v>
      </c>
      <c r="B137" s="11">
        <v>0</v>
      </c>
      <c r="C137" s="8">
        <v>0</v>
      </c>
      <c r="D137" s="8">
        <v>0</v>
      </c>
      <c r="E137" s="8">
        <v>0</v>
      </c>
    </row>
    <row r="138" spans="1:5" ht="15.75" thickBot="1" x14ac:dyDescent="0.3">
      <c r="A138" s="10" t="s">
        <v>39</v>
      </c>
      <c r="B138" s="11"/>
      <c r="C138" s="8"/>
      <c r="D138" s="8"/>
      <c r="E138" s="8"/>
    </row>
    <row r="139" spans="1:5" ht="15.75" thickBot="1" x14ac:dyDescent="0.3">
      <c r="A139" s="10" t="s">
        <v>40</v>
      </c>
      <c r="B139" s="11"/>
      <c r="C139" s="8"/>
      <c r="D139" s="8"/>
      <c r="E139" s="8"/>
    </row>
    <row r="140" spans="1:5" ht="24.75" thickBot="1" x14ac:dyDescent="0.3">
      <c r="A140" s="1" t="s">
        <v>3</v>
      </c>
      <c r="B140" s="11">
        <v>0</v>
      </c>
      <c r="C140" s="8">
        <v>0</v>
      </c>
      <c r="D140" s="8">
        <v>0</v>
      </c>
      <c r="E140" s="8">
        <v>0</v>
      </c>
    </row>
    <row r="141" spans="1:5" ht="15.75" thickBot="1" x14ac:dyDescent="0.3">
      <c r="A141" s="10" t="s">
        <v>39</v>
      </c>
      <c r="B141" s="11"/>
      <c r="C141" s="8"/>
      <c r="D141" s="8"/>
      <c r="E141" s="8"/>
    </row>
    <row r="142" spans="1:5" ht="15.75" thickBot="1" x14ac:dyDescent="0.3">
      <c r="A142" s="10" t="s">
        <v>40</v>
      </c>
      <c r="B142" s="11"/>
      <c r="C142" s="8"/>
      <c r="D142" s="8"/>
      <c r="E142" s="8"/>
    </row>
    <row r="143" spans="1:5" ht="15.75" thickBot="1" x14ac:dyDescent="0.3">
      <c r="A143" s="24" t="s">
        <v>107</v>
      </c>
      <c r="B143" s="11">
        <f>B140+B137+B134+B131+B128+B125+B122</f>
        <v>51000</v>
      </c>
      <c r="C143" s="11">
        <f>C140+C137+C134+C131+C128+C125+C122</f>
        <v>51000</v>
      </c>
      <c r="D143" s="11">
        <f>D140+D137+D134+D131+D128+D125+D122</f>
        <v>51000</v>
      </c>
      <c r="E143" s="11">
        <f>E140+E137+E134+E131+E128+E125+E122</f>
        <v>51000</v>
      </c>
    </row>
    <row r="144" spans="1:5" ht="15.75" customHeight="1" thickBot="1" x14ac:dyDescent="0.3">
      <c r="A144" s="25" t="s">
        <v>34</v>
      </c>
      <c r="B144" s="26">
        <f>IF(B143-B114=0,0,"Error")</f>
        <v>0</v>
      </c>
      <c r="C144" s="26">
        <f>IF(C143-C114=0,0,"Error")</f>
        <v>0</v>
      </c>
      <c r="D144" s="26">
        <f>IF(D143-D114=0,0,"Error")</f>
        <v>0</v>
      </c>
      <c r="E144" s="26">
        <f>IF(E143-E114=0,0,"Error")</f>
        <v>0</v>
      </c>
    </row>
    <row r="145" spans="1:5" ht="15.75" thickBot="1" x14ac:dyDescent="0.3">
      <c r="A145" s="50" t="s">
        <v>146</v>
      </c>
      <c r="B145" s="174" t="s">
        <v>145</v>
      </c>
      <c r="C145" s="175"/>
      <c r="D145" s="175"/>
      <c r="E145" s="176"/>
    </row>
    <row r="146" spans="1:5" ht="26.25" customHeight="1" thickBot="1" x14ac:dyDescent="0.3">
      <c r="A146" s="4" t="s">
        <v>10</v>
      </c>
      <c r="B146" s="171" t="s">
        <v>144</v>
      </c>
      <c r="C146" s="172"/>
      <c r="D146" s="172"/>
      <c r="E146" s="173"/>
    </row>
    <row r="147" spans="1:5" ht="15.75" thickBot="1" x14ac:dyDescent="0.3">
      <c r="A147" s="4" t="s">
        <v>15</v>
      </c>
      <c r="B147" s="115"/>
      <c r="C147" s="116"/>
      <c r="D147" s="116"/>
      <c r="E147" s="117"/>
    </row>
    <row r="148" spans="1:5" ht="12.75" customHeight="1" x14ac:dyDescent="0.25">
      <c r="A148" s="107"/>
      <c r="B148" s="18">
        <v>2018</v>
      </c>
      <c r="C148" s="18">
        <v>2019</v>
      </c>
      <c r="D148" s="18">
        <v>2020</v>
      </c>
      <c r="E148" s="18">
        <v>2021</v>
      </c>
    </row>
    <row r="149" spans="1:5" ht="9" customHeight="1" thickBot="1" x14ac:dyDescent="0.3">
      <c r="A149" s="108"/>
      <c r="B149" s="19" t="s">
        <v>6</v>
      </c>
      <c r="C149" s="19" t="s">
        <v>7</v>
      </c>
      <c r="D149" s="19" t="s">
        <v>7</v>
      </c>
      <c r="E149" s="19" t="s">
        <v>7</v>
      </c>
    </row>
    <row r="150" spans="1:5" ht="15.75" thickBot="1" x14ac:dyDescent="0.3">
      <c r="A150" s="4" t="s">
        <v>9</v>
      </c>
      <c r="B150" s="36">
        <v>108</v>
      </c>
      <c r="C150" s="36">
        <v>108</v>
      </c>
      <c r="D150" s="36">
        <v>108</v>
      </c>
      <c r="E150" s="36">
        <v>108</v>
      </c>
    </row>
    <row r="151" spans="1:5" ht="15.75" thickBot="1" x14ac:dyDescent="0.3">
      <c r="A151" s="4" t="s">
        <v>16</v>
      </c>
      <c r="B151" s="6">
        <v>35000</v>
      </c>
      <c r="C151" s="6">
        <v>35000</v>
      </c>
      <c r="D151" s="6">
        <v>35000</v>
      </c>
      <c r="E151" s="6">
        <v>35000</v>
      </c>
    </row>
    <row r="152" spans="1:5" ht="15.75" thickBot="1" x14ac:dyDescent="0.3">
      <c r="A152" s="4" t="s">
        <v>23</v>
      </c>
      <c r="B152" s="6">
        <f>B151/B150</f>
        <v>324.07407407407408</v>
      </c>
      <c r="C152" s="6">
        <f>C151/C150</f>
        <v>324.07407407407408</v>
      </c>
      <c r="D152" s="6">
        <f>D151/D150</f>
        <v>324.07407407407408</v>
      </c>
      <c r="E152" s="6">
        <f>E151/E150</f>
        <v>324.07407407407408</v>
      </c>
    </row>
    <row r="153" spans="1:5" ht="15.75" thickBot="1" x14ac:dyDescent="0.3">
      <c r="A153" s="4" t="s">
        <v>17</v>
      </c>
      <c r="B153" s="63"/>
      <c r="C153" s="7">
        <f t="shared" ref="C153:E155" si="3">C150/B150-1</f>
        <v>0</v>
      </c>
      <c r="D153" s="7">
        <f t="shared" si="3"/>
        <v>0</v>
      </c>
      <c r="E153" s="7">
        <f t="shared" si="3"/>
        <v>0</v>
      </c>
    </row>
    <row r="154" spans="1:5" ht="15.75" thickBot="1" x14ac:dyDescent="0.3">
      <c r="A154" s="4" t="s">
        <v>18</v>
      </c>
      <c r="B154" s="63"/>
      <c r="C154" s="7">
        <f t="shared" si="3"/>
        <v>0</v>
      </c>
      <c r="D154" s="7">
        <f t="shared" si="3"/>
        <v>0</v>
      </c>
      <c r="E154" s="7">
        <f t="shared" si="3"/>
        <v>0</v>
      </c>
    </row>
    <row r="155" spans="1:5" ht="15.75" thickBot="1" x14ac:dyDescent="0.3">
      <c r="A155" s="4" t="s">
        <v>19</v>
      </c>
      <c r="B155" s="63"/>
      <c r="C155" s="7">
        <f t="shared" si="3"/>
        <v>0</v>
      </c>
      <c r="D155" s="7">
        <f t="shared" si="3"/>
        <v>0</v>
      </c>
      <c r="E155" s="7">
        <f t="shared" si="3"/>
        <v>0</v>
      </c>
    </row>
    <row r="156" spans="1:5" ht="24.75" customHeight="1" thickBot="1" x14ac:dyDescent="0.3">
      <c r="A156" s="139" t="s">
        <v>66</v>
      </c>
      <c r="B156" s="140"/>
      <c r="C156" s="140"/>
      <c r="D156" s="140"/>
      <c r="E156" s="141"/>
    </row>
    <row r="157" spans="1:5" ht="12.75" customHeight="1" x14ac:dyDescent="0.25">
      <c r="A157" s="107"/>
      <c r="B157" s="18">
        <v>2018</v>
      </c>
      <c r="C157" s="18">
        <v>2019</v>
      </c>
      <c r="D157" s="18">
        <v>2020</v>
      </c>
      <c r="E157" s="18">
        <v>2021</v>
      </c>
    </row>
    <row r="158" spans="1:5" ht="9" customHeight="1" thickBot="1" x14ac:dyDescent="0.3">
      <c r="A158" s="108"/>
      <c r="B158" s="19" t="s">
        <v>6</v>
      </c>
      <c r="C158" s="19" t="s">
        <v>7</v>
      </c>
      <c r="D158" s="19" t="s">
        <v>7</v>
      </c>
      <c r="E158" s="19" t="s">
        <v>7</v>
      </c>
    </row>
    <row r="159" spans="1:5" ht="24.75" customHeight="1" thickBot="1" x14ac:dyDescent="0.3">
      <c r="A159" s="1" t="s">
        <v>0</v>
      </c>
      <c r="B159" s="8">
        <v>0</v>
      </c>
      <c r="C159" s="8">
        <v>0</v>
      </c>
      <c r="D159" s="8">
        <v>0</v>
      </c>
      <c r="E159" s="8">
        <v>0</v>
      </c>
    </row>
    <row r="160" spans="1:5" ht="15.75" thickBot="1" x14ac:dyDescent="0.3">
      <c r="A160" s="10" t="s">
        <v>39</v>
      </c>
      <c r="B160" s="11"/>
      <c r="C160" s="12"/>
      <c r="D160" s="12"/>
      <c r="E160" s="12"/>
    </row>
    <row r="161" spans="1:5" ht="15.75" thickBot="1" x14ac:dyDescent="0.3">
      <c r="A161" s="10" t="s">
        <v>40</v>
      </c>
      <c r="B161" s="11"/>
      <c r="C161" s="12"/>
      <c r="D161" s="12"/>
      <c r="E161" s="12"/>
    </row>
    <row r="162" spans="1:5" ht="24.75" customHeight="1" thickBot="1" x14ac:dyDescent="0.3">
      <c r="A162" s="1" t="s">
        <v>31</v>
      </c>
      <c r="B162" s="8">
        <v>0</v>
      </c>
      <c r="C162" s="8">
        <v>0</v>
      </c>
      <c r="D162" s="8">
        <v>0</v>
      </c>
      <c r="E162" s="8">
        <v>0</v>
      </c>
    </row>
    <row r="163" spans="1:5" ht="15.75" thickBot="1" x14ac:dyDescent="0.3">
      <c r="A163" s="10" t="s">
        <v>39</v>
      </c>
      <c r="B163" s="11"/>
      <c r="C163" s="8"/>
      <c r="D163" s="8"/>
      <c r="E163" s="8"/>
    </row>
    <row r="164" spans="1:5" ht="15.75" thickBot="1" x14ac:dyDescent="0.3">
      <c r="A164" s="10" t="s">
        <v>40</v>
      </c>
      <c r="B164" s="11"/>
      <c r="C164" s="8"/>
      <c r="D164" s="8"/>
      <c r="E164" s="8"/>
    </row>
    <row r="165" spans="1:5" ht="24.75" customHeight="1" thickBot="1" x14ac:dyDescent="0.3">
      <c r="A165" s="1" t="s">
        <v>1</v>
      </c>
      <c r="B165" s="37">
        <v>35000</v>
      </c>
      <c r="C165" s="38">
        <v>35000</v>
      </c>
      <c r="D165" s="38">
        <v>35000</v>
      </c>
      <c r="E165" s="38">
        <v>35000</v>
      </c>
    </row>
    <row r="166" spans="1:5" ht="15.75" thickBot="1" x14ac:dyDescent="0.3">
      <c r="A166" s="10" t="s">
        <v>39</v>
      </c>
      <c r="B166" s="37">
        <v>35000</v>
      </c>
      <c r="C166" s="38">
        <v>35000</v>
      </c>
      <c r="D166" s="38">
        <v>35000</v>
      </c>
      <c r="E166" s="38">
        <v>35000</v>
      </c>
    </row>
    <row r="167" spans="1:5" ht="15.75" thickBot="1" x14ac:dyDescent="0.3">
      <c r="A167" s="10" t="s">
        <v>40</v>
      </c>
      <c r="B167" s="11"/>
      <c r="C167" s="8"/>
      <c r="D167" s="8"/>
      <c r="E167" s="8"/>
    </row>
    <row r="168" spans="1:5" ht="15.75" thickBot="1" x14ac:dyDescent="0.3">
      <c r="A168" s="1" t="s">
        <v>2</v>
      </c>
      <c r="B168" s="11">
        <v>0</v>
      </c>
      <c r="C168" s="8">
        <v>0</v>
      </c>
      <c r="D168" s="8">
        <v>0</v>
      </c>
      <c r="E168" s="8">
        <v>0</v>
      </c>
    </row>
    <row r="169" spans="1:5" ht="15.75" thickBot="1" x14ac:dyDescent="0.3">
      <c r="A169" s="10" t="s">
        <v>39</v>
      </c>
      <c r="B169" s="11"/>
      <c r="C169" s="8"/>
      <c r="D169" s="8"/>
      <c r="E169" s="8"/>
    </row>
    <row r="170" spans="1:5" ht="15.75" thickBot="1" x14ac:dyDescent="0.3">
      <c r="A170" s="10" t="s">
        <v>40</v>
      </c>
      <c r="B170" s="11"/>
      <c r="C170" s="8"/>
      <c r="D170" s="8"/>
      <c r="E170" s="8"/>
    </row>
    <row r="171" spans="1:5" ht="15.75" thickBot="1" x14ac:dyDescent="0.3">
      <c r="A171" s="1" t="s">
        <v>24</v>
      </c>
      <c r="B171" s="11">
        <v>0</v>
      </c>
      <c r="C171" s="8">
        <v>0</v>
      </c>
      <c r="D171" s="8">
        <v>0</v>
      </c>
      <c r="E171" s="8">
        <v>0</v>
      </c>
    </row>
    <row r="172" spans="1:5" ht="15.75" thickBot="1" x14ac:dyDescent="0.3">
      <c r="A172" s="10" t="s">
        <v>39</v>
      </c>
      <c r="B172" s="11"/>
      <c r="C172" s="8"/>
      <c r="D172" s="8"/>
      <c r="E172" s="8"/>
    </row>
    <row r="173" spans="1:5" ht="15" customHeight="1" thickBot="1" x14ac:dyDescent="0.3">
      <c r="A173" s="10" t="s">
        <v>40</v>
      </c>
      <c r="B173" s="11"/>
      <c r="C173" s="8"/>
      <c r="D173" s="8"/>
      <c r="E173" s="8"/>
    </row>
    <row r="174" spans="1:5" ht="15.75" thickBot="1" x14ac:dyDescent="0.3">
      <c r="A174" s="1" t="s">
        <v>25</v>
      </c>
      <c r="B174" s="11">
        <v>0</v>
      </c>
      <c r="C174" s="8">
        <v>0</v>
      </c>
      <c r="D174" s="8">
        <v>0</v>
      </c>
      <c r="E174" s="8">
        <v>0</v>
      </c>
    </row>
    <row r="175" spans="1:5" ht="15.75" thickBot="1" x14ac:dyDescent="0.3">
      <c r="A175" s="10" t="s">
        <v>39</v>
      </c>
      <c r="B175" s="11"/>
      <c r="C175" s="8"/>
      <c r="D175" s="8"/>
      <c r="E175" s="8"/>
    </row>
    <row r="176" spans="1:5" ht="15.75" thickBot="1" x14ac:dyDescent="0.3">
      <c r="A176" s="10" t="s">
        <v>40</v>
      </c>
      <c r="B176" s="11"/>
      <c r="C176" s="8"/>
      <c r="D176" s="8"/>
      <c r="E176" s="8"/>
    </row>
    <row r="177" spans="1:5" ht="24.75" thickBot="1" x14ac:dyDescent="0.3">
      <c r="A177" s="1" t="s">
        <v>3</v>
      </c>
      <c r="B177" s="11">
        <v>0</v>
      </c>
      <c r="C177" s="8">
        <v>0</v>
      </c>
      <c r="D177" s="8">
        <v>0</v>
      </c>
      <c r="E177" s="8">
        <v>0</v>
      </c>
    </row>
    <row r="178" spans="1:5" ht="15.75" thickBot="1" x14ac:dyDescent="0.3">
      <c r="A178" s="10" t="s">
        <v>39</v>
      </c>
      <c r="B178" s="11"/>
      <c r="C178" s="8"/>
      <c r="D178" s="8"/>
      <c r="E178" s="8"/>
    </row>
    <row r="179" spans="1:5" ht="15.75" thickBot="1" x14ac:dyDescent="0.3">
      <c r="A179" s="10" t="s">
        <v>40</v>
      </c>
      <c r="B179" s="11"/>
      <c r="C179" s="8"/>
      <c r="D179" s="8"/>
      <c r="E179" s="8"/>
    </row>
    <row r="180" spans="1:5" ht="15.75" thickBot="1" x14ac:dyDescent="0.3">
      <c r="A180" s="24" t="s">
        <v>67</v>
      </c>
      <c r="B180" s="11">
        <f>B177+B174+B171+B168+B165+B162+B159</f>
        <v>35000</v>
      </c>
      <c r="C180" s="11">
        <f>C177+C174+C171+C168+C165+C162+C159</f>
        <v>35000</v>
      </c>
      <c r="D180" s="11">
        <f>D177+D174+D171+D168+D165+D162+D159</f>
        <v>35000</v>
      </c>
      <c r="E180" s="11">
        <f>E177+E174+E171+E168+E165+E162+E159</f>
        <v>35000</v>
      </c>
    </row>
    <row r="181" spans="1:5" ht="17.25" customHeight="1" thickBot="1" x14ac:dyDescent="0.3">
      <c r="A181" s="25" t="s">
        <v>34</v>
      </c>
      <c r="B181" s="26">
        <f>IF(B180-B151=0,0,"Error")</f>
        <v>0</v>
      </c>
      <c r="C181" s="26">
        <f>IF(C180-C151=0,0,"Error")</f>
        <v>0</v>
      </c>
      <c r="D181" s="26">
        <f>IF(D180-D151=0,0,"Error")</f>
        <v>0</v>
      </c>
      <c r="E181" s="26">
        <f>IF(E180-E151=0,0,"Error")</f>
        <v>0</v>
      </c>
    </row>
    <row r="182" spans="1:5" ht="15.75" thickBot="1" x14ac:dyDescent="0.3">
      <c r="A182" s="20" t="s">
        <v>143</v>
      </c>
      <c r="B182" s="180" t="s">
        <v>142</v>
      </c>
      <c r="C182" s="181"/>
      <c r="D182" s="181"/>
      <c r="E182" s="182"/>
    </row>
    <row r="183" spans="1:5" ht="24" customHeight="1" thickBot="1" x14ac:dyDescent="0.3">
      <c r="A183" s="4" t="s">
        <v>10</v>
      </c>
      <c r="B183" s="177" t="s">
        <v>141</v>
      </c>
      <c r="C183" s="178"/>
      <c r="D183" s="178"/>
      <c r="E183" s="179"/>
    </row>
    <row r="184" spans="1:5" ht="15.75" thickBot="1" x14ac:dyDescent="0.3">
      <c r="A184" s="4" t="s">
        <v>15</v>
      </c>
      <c r="B184" s="115" t="s">
        <v>140</v>
      </c>
      <c r="C184" s="116"/>
      <c r="D184" s="116"/>
      <c r="E184" s="117"/>
    </row>
    <row r="185" spans="1:5" ht="12.75" customHeight="1" x14ac:dyDescent="0.25">
      <c r="A185" s="107"/>
      <c r="B185" s="18">
        <v>2018</v>
      </c>
      <c r="C185" s="18">
        <v>2019</v>
      </c>
      <c r="D185" s="18">
        <v>2020</v>
      </c>
      <c r="E185" s="18">
        <v>2021</v>
      </c>
    </row>
    <row r="186" spans="1:5" ht="9" customHeight="1" thickBot="1" x14ac:dyDescent="0.3">
      <c r="A186" s="108"/>
      <c r="B186" s="19" t="s">
        <v>6</v>
      </c>
      <c r="C186" s="19" t="s">
        <v>7</v>
      </c>
      <c r="D186" s="19" t="s">
        <v>7</v>
      </c>
      <c r="E186" s="19" t="s">
        <v>7</v>
      </c>
    </row>
    <row r="187" spans="1:5" ht="15.75" thickBot="1" x14ac:dyDescent="0.3">
      <c r="A187" s="4" t="s">
        <v>9</v>
      </c>
      <c r="B187" s="6">
        <v>53</v>
      </c>
      <c r="C187" s="6">
        <v>53</v>
      </c>
      <c r="D187" s="6">
        <v>53</v>
      </c>
      <c r="E187" s="6">
        <v>53</v>
      </c>
    </row>
    <row r="188" spans="1:5" ht="15.75" thickBot="1" x14ac:dyDescent="0.3">
      <c r="A188" s="4" t="s">
        <v>16</v>
      </c>
      <c r="B188" s="6">
        <v>373000</v>
      </c>
      <c r="C188" s="6">
        <v>373000</v>
      </c>
      <c r="D188" s="6">
        <v>373000</v>
      </c>
      <c r="E188" s="6">
        <v>373000</v>
      </c>
    </row>
    <row r="189" spans="1:5" ht="15.75" thickBot="1" x14ac:dyDescent="0.3">
      <c r="A189" s="4" t="s">
        <v>23</v>
      </c>
      <c r="B189" s="6">
        <f>B188/B187</f>
        <v>7037.7358490566039</v>
      </c>
      <c r="C189" s="6">
        <f>C188/C187</f>
        <v>7037.7358490566039</v>
      </c>
      <c r="D189" s="6">
        <f>D188/D187</f>
        <v>7037.7358490566039</v>
      </c>
      <c r="E189" s="6">
        <f>E188/E187</f>
        <v>7037.7358490566039</v>
      </c>
    </row>
    <row r="190" spans="1:5" ht="15.75" thickBot="1" x14ac:dyDescent="0.3">
      <c r="A190" s="4" t="s">
        <v>17</v>
      </c>
      <c r="B190" s="63" t="s">
        <v>22</v>
      </c>
      <c r="C190" s="7">
        <f t="shared" ref="C190:E192" si="4">C187/B187-1</f>
        <v>0</v>
      </c>
      <c r="D190" s="7">
        <f t="shared" si="4"/>
        <v>0</v>
      </c>
      <c r="E190" s="7">
        <f t="shared" si="4"/>
        <v>0</v>
      </c>
    </row>
    <row r="191" spans="1:5" ht="15.75" thickBot="1" x14ac:dyDescent="0.3">
      <c r="A191" s="4" t="s">
        <v>18</v>
      </c>
      <c r="B191" s="63" t="s">
        <v>22</v>
      </c>
      <c r="C191" s="7">
        <f t="shared" si="4"/>
        <v>0</v>
      </c>
      <c r="D191" s="7">
        <f t="shared" si="4"/>
        <v>0</v>
      </c>
      <c r="E191" s="7">
        <f t="shared" si="4"/>
        <v>0</v>
      </c>
    </row>
    <row r="192" spans="1:5" ht="15.75" thickBot="1" x14ac:dyDescent="0.3">
      <c r="A192" s="4" t="s">
        <v>19</v>
      </c>
      <c r="B192" s="63" t="s">
        <v>22</v>
      </c>
      <c r="C192" s="7">
        <f t="shared" si="4"/>
        <v>0</v>
      </c>
      <c r="D192" s="7">
        <f t="shared" si="4"/>
        <v>0</v>
      </c>
      <c r="E192" s="7">
        <f t="shared" si="4"/>
        <v>0</v>
      </c>
    </row>
    <row r="193" spans="1:5" ht="15.75" thickBot="1" x14ac:dyDescent="0.3">
      <c r="A193" s="139" t="s">
        <v>139</v>
      </c>
      <c r="B193" s="140"/>
      <c r="C193" s="140"/>
      <c r="D193" s="140"/>
      <c r="E193" s="141"/>
    </row>
    <row r="194" spans="1:5" ht="10.5" customHeight="1" x14ac:dyDescent="0.25">
      <c r="A194" s="107"/>
      <c r="B194" s="18">
        <v>2018</v>
      </c>
      <c r="C194" s="18">
        <v>2019</v>
      </c>
      <c r="D194" s="18">
        <v>2020</v>
      </c>
      <c r="E194" s="18">
        <v>2021</v>
      </c>
    </row>
    <row r="195" spans="1:5" ht="9" customHeight="1" thickBot="1" x14ac:dyDescent="0.3">
      <c r="A195" s="108"/>
      <c r="B195" s="19" t="s">
        <v>6</v>
      </c>
      <c r="C195" s="19" t="s">
        <v>7</v>
      </c>
      <c r="D195" s="19" t="s">
        <v>7</v>
      </c>
      <c r="E195" s="19" t="s">
        <v>7</v>
      </c>
    </row>
    <row r="196" spans="1:5" ht="15.75" thickBot="1" x14ac:dyDescent="0.3">
      <c r="A196" s="1" t="s">
        <v>0</v>
      </c>
      <c r="B196" s="8">
        <v>0</v>
      </c>
      <c r="C196" s="8">
        <v>0</v>
      </c>
      <c r="D196" s="8">
        <v>0</v>
      </c>
      <c r="E196" s="8"/>
    </row>
    <row r="197" spans="1:5" ht="14.25" customHeight="1" thickBot="1" x14ac:dyDescent="0.3">
      <c r="A197" s="10" t="s">
        <v>39</v>
      </c>
      <c r="B197" s="11"/>
      <c r="C197" s="22"/>
      <c r="D197" s="22"/>
      <c r="E197" s="22"/>
    </row>
    <row r="198" spans="1:5" ht="15.75" thickBot="1" x14ac:dyDescent="0.3">
      <c r="A198" s="10" t="s">
        <v>40</v>
      </c>
      <c r="B198" s="11"/>
      <c r="C198" s="12"/>
      <c r="D198" s="12"/>
      <c r="E198" s="12"/>
    </row>
    <row r="199" spans="1:5" ht="21.75" customHeight="1" thickBot="1" x14ac:dyDescent="0.3">
      <c r="A199" s="1" t="s">
        <v>31</v>
      </c>
      <c r="B199" s="8">
        <v>0</v>
      </c>
      <c r="C199" s="8">
        <v>0</v>
      </c>
      <c r="D199" s="8">
        <v>0</v>
      </c>
      <c r="E199" s="8">
        <v>0</v>
      </c>
    </row>
    <row r="200" spans="1:5" ht="15.75" thickBot="1" x14ac:dyDescent="0.3">
      <c r="A200" s="10" t="s">
        <v>39</v>
      </c>
      <c r="B200" s="11"/>
      <c r="C200" s="8"/>
      <c r="D200" s="8"/>
      <c r="E200" s="8"/>
    </row>
    <row r="201" spans="1:5" ht="15.75" thickBot="1" x14ac:dyDescent="0.3">
      <c r="A201" s="10" t="s">
        <v>40</v>
      </c>
      <c r="B201" s="11"/>
      <c r="C201" s="8"/>
      <c r="D201" s="8"/>
      <c r="E201" s="8"/>
    </row>
    <row r="202" spans="1:5" ht="15.75" thickBot="1" x14ac:dyDescent="0.3">
      <c r="A202" s="1" t="s">
        <v>1</v>
      </c>
      <c r="B202" s="11">
        <v>0</v>
      </c>
      <c r="C202" s="8">
        <v>0</v>
      </c>
      <c r="D202" s="8">
        <v>0</v>
      </c>
      <c r="E202" s="8"/>
    </row>
    <row r="203" spans="1:5" ht="15" customHeight="1" thickBot="1" x14ac:dyDescent="0.3">
      <c r="A203" s="10" t="s">
        <v>39</v>
      </c>
      <c r="B203" s="11"/>
      <c r="C203" s="8"/>
      <c r="D203" s="8"/>
      <c r="E203" s="8"/>
    </row>
    <row r="204" spans="1:5" ht="15.75" thickBot="1" x14ac:dyDescent="0.3">
      <c r="A204" s="10" t="s">
        <v>40</v>
      </c>
      <c r="B204" s="11"/>
      <c r="C204" s="8"/>
      <c r="D204" s="8"/>
      <c r="E204" s="8"/>
    </row>
    <row r="205" spans="1:5" ht="13.5" customHeight="1" thickBot="1" x14ac:dyDescent="0.3">
      <c r="A205" s="1" t="s">
        <v>2</v>
      </c>
      <c r="B205" s="11">
        <v>0</v>
      </c>
      <c r="C205" s="8">
        <v>0</v>
      </c>
      <c r="D205" s="8">
        <v>0</v>
      </c>
      <c r="E205" s="8">
        <v>0</v>
      </c>
    </row>
    <row r="206" spans="1:5" ht="15.75" thickBot="1" x14ac:dyDescent="0.3">
      <c r="A206" s="10" t="s">
        <v>39</v>
      </c>
      <c r="B206" s="11"/>
      <c r="C206" s="8"/>
      <c r="D206" s="8"/>
      <c r="E206" s="8"/>
    </row>
    <row r="207" spans="1:5" ht="15.75" thickBot="1" x14ac:dyDescent="0.3">
      <c r="A207" s="10" t="s">
        <v>40</v>
      </c>
      <c r="B207" s="11"/>
      <c r="C207" s="8"/>
      <c r="D207" s="8"/>
      <c r="E207" s="8"/>
    </row>
    <row r="208" spans="1:5" ht="15.75" thickBot="1" x14ac:dyDescent="0.3">
      <c r="A208" s="1" t="s">
        <v>24</v>
      </c>
      <c r="B208" s="11">
        <v>0</v>
      </c>
      <c r="C208" s="8">
        <v>0</v>
      </c>
      <c r="D208" s="8">
        <v>0</v>
      </c>
      <c r="E208" s="8">
        <v>0</v>
      </c>
    </row>
    <row r="209" spans="1:5" ht="15.75" thickBot="1" x14ac:dyDescent="0.3">
      <c r="A209" s="10" t="s">
        <v>39</v>
      </c>
      <c r="B209" s="11"/>
      <c r="C209" s="8"/>
      <c r="D209" s="8"/>
      <c r="E209" s="8"/>
    </row>
    <row r="210" spans="1:5" ht="14.25" customHeight="1" thickBot="1" x14ac:dyDescent="0.3">
      <c r="A210" s="10" t="s">
        <v>40</v>
      </c>
      <c r="B210" s="11"/>
      <c r="C210" s="8"/>
      <c r="D210" s="8"/>
      <c r="E210" s="8"/>
    </row>
    <row r="211" spans="1:5" ht="15.75" thickBot="1" x14ac:dyDescent="0.3">
      <c r="A211" s="1" t="s">
        <v>25</v>
      </c>
      <c r="B211" s="11">
        <v>373000</v>
      </c>
      <c r="C211" s="8">
        <v>373000</v>
      </c>
      <c r="D211" s="8">
        <v>373000</v>
      </c>
      <c r="E211" s="8">
        <v>373000</v>
      </c>
    </row>
    <row r="212" spans="1:5" ht="15.75" thickBot="1" x14ac:dyDescent="0.3">
      <c r="A212" s="10" t="s">
        <v>39</v>
      </c>
      <c r="B212" s="11">
        <v>373000</v>
      </c>
      <c r="C212" s="8">
        <v>373000</v>
      </c>
      <c r="D212" s="8">
        <v>373000</v>
      </c>
      <c r="E212" s="8">
        <v>373000</v>
      </c>
    </row>
    <row r="213" spans="1:5" ht="15.75" thickBot="1" x14ac:dyDescent="0.3">
      <c r="A213" s="10" t="s">
        <v>40</v>
      </c>
      <c r="B213" s="11"/>
      <c r="C213" s="8"/>
      <c r="D213" s="8"/>
      <c r="E213" s="8"/>
    </row>
    <row r="214" spans="1:5" ht="23.25" customHeight="1" thickBot="1" x14ac:dyDescent="0.3">
      <c r="A214" s="1" t="s">
        <v>3</v>
      </c>
      <c r="B214" s="11">
        <v>0</v>
      </c>
      <c r="C214" s="8">
        <v>0</v>
      </c>
      <c r="D214" s="8">
        <f>C214*1.03*0.99</f>
        <v>0</v>
      </c>
      <c r="E214" s="8">
        <f>D214*1.03*0.99</f>
        <v>0</v>
      </c>
    </row>
    <row r="215" spans="1:5" ht="15.75" thickBot="1" x14ac:dyDescent="0.3">
      <c r="A215" s="10" t="s">
        <v>39</v>
      </c>
      <c r="B215" s="11"/>
      <c r="C215" s="29"/>
      <c r="D215" s="29"/>
      <c r="E215" s="29"/>
    </row>
    <row r="216" spans="1:5" ht="15.75" thickBot="1" x14ac:dyDescent="0.3">
      <c r="A216" s="10" t="s">
        <v>40</v>
      </c>
      <c r="B216" s="11"/>
      <c r="C216" s="31"/>
      <c r="D216" s="29"/>
      <c r="E216" s="29"/>
    </row>
    <row r="217" spans="1:5" ht="15.75" thickBot="1" x14ac:dyDescent="0.3">
      <c r="A217" s="21" t="s">
        <v>138</v>
      </c>
      <c r="B217" s="11">
        <f>B214+B211+B208+B205+B202+B199+B196</f>
        <v>373000</v>
      </c>
      <c r="C217" s="11">
        <f>C214+C211+C208+C205+C202+C199+C196</f>
        <v>373000</v>
      </c>
      <c r="D217" s="11">
        <f>D214+D211+D208+D205+D202+D199+D196</f>
        <v>373000</v>
      </c>
      <c r="E217" s="11">
        <f>E214+E211+E208+E205+E202+E199+E196</f>
        <v>373000</v>
      </c>
    </row>
    <row r="218" spans="1:5" ht="15.75" thickBot="1" x14ac:dyDescent="0.3">
      <c r="A218" s="25" t="s">
        <v>34</v>
      </c>
      <c r="B218" s="26">
        <f>IF(B217-B188=0,0,"Error")</f>
        <v>0</v>
      </c>
      <c r="C218" s="26">
        <f>IF(C217-C188=0,0,"Error")</f>
        <v>0</v>
      </c>
      <c r="D218" s="26">
        <f>IF(D217-D188=0,0,"Error")</f>
        <v>0</v>
      </c>
      <c r="E218" s="26">
        <f>IF(E217-E188=0,0,"Error")</f>
        <v>0</v>
      </c>
    </row>
    <row r="219" spans="1:5" ht="15.75" thickBot="1" x14ac:dyDescent="0.3">
      <c r="A219" s="20" t="s">
        <v>137</v>
      </c>
      <c r="B219" s="180" t="s">
        <v>136</v>
      </c>
      <c r="C219" s="181"/>
      <c r="D219" s="181"/>
      <c r="E219" s="182"/>
    </row>
    <row r="220" spans="1:5" ht="24" customHeight="1" thickBot="1" x14ac:dyDescent="0.3">
      <c r="A220" s="4" t="s">
        <v>10</v>
      </c>
      <c r="B220" s="177" t="s">
        <v>135</v>
      </c>
      <c r="C220" s="178"/>
      <c r="D220" s="178"/>
      <c r="E220" s="179"/>
    </row>
    <row r="221" spans="1:5" ht="15.75" thickBot="1" x14ac:dyDescent="0.3">
      <c r="A221" s="4" t="s">
        <v>15</v>
      </c>
      <c r="B221" s="115" t="s">
        <v>134</v>
      </c>
      <c r="C221" s="116"/>
      <c r="D221" s="116"/>
      <c r="E221" s="117"/>
    </row>
    <row r="222" spans="1:5" ht="12.75" customHeight="1" x14ac:dyDescent="0.25">
      <c r="A222" s="107"/>
      <c r="B222" s="18">
        <v>2018</v>
      </c>
      <c r="C222" s="18">
        <v>2019</v>
      </c>
      <c r="D222" s="18">
        <v>2020</v>
      </c>
      <c r="E222" s="18">
        <v>2021</v>
      </c>
    </row>
    <row r="223" spans="1:5" ht="9" customHeight="1" thickBot="1" x14ac:dyDescent="0.3">
      <c r="A223" s="108"/>
      <c r="B223" s="19" t="s">
        <v>6</v>
      </c>
      <c r="C223" s="19" t="s">
        <v>7</v>
      </c>
      <c r="D223" s="19" t="s">
        <v>7</v>
      </c>
      <c r="E223" s="19" t="s">
        <v>7</v>
      </c>
    </row>
    <row r="224" spans="1:5" ht="15.75" thickBot="1" x14ac:dyDescent="0.3">
      <c r="A224" s="4" t="s">
        <v>9</v>
      </c>
      <c r="B224" s="6"/>
      <c r="C224" s="6">
        <v>30</v>
      </c>
      <c r="D224" s="6">
        <v>0</v>
      </c>
      <c r="E224" s="6">
        <v>30</v>
      </c>
    </row>
    <row r="225" spans="1:5" ht="15.75" thickBot="1" x14ac:dyDescent="0.3">
      <c r="A225" s="4" t="s">
        <v>16</v>
      </c>
      <c r="B225" s="6"/>
      <c r="C225" s="6">
        <v>149250</v>
      </c>
      <c r="D225" s="6">
        <v>0</v>
      </c>
      <c r="E225" s="6">
        <v>149250</v>
      </c>
    </row>
    <row r="226" spans="1:5" ht="15.75" thickBot="1" x14ac:dyDescent="0.3">
      <c r="A226" s="4" t="s">
        <v>23</v>
      </c>
      <c r="B226" s="6" t="e">
        <f>B225/B224</f>
        <v>#DIV/0!</v>
      </c>
      <c r="C226" s="6">
        <f>C225/C224</f>
        <v>4975</v>
      </c>
      <c r="D226" s="6" t="e">
        <f>D225/D224</f>
        <v>#DIV/0!</v>
      </c>
      <c r="E226" s="6">
        <f>E225/E224</f>
        <v>4975</v>
      </c>
    </row>
    <row r="227" spans="1:5" ht="15.75" thickBot="1" x14ac:dyDescent="0.3">
      <c r="A227" s="4" t="s">
        <v>17</v>
      </c>
      <c r="B227" s="63" t="s">
        <v>22</v>
      </c>
      <c r="C227" s="7" t="e">
        <f t="shared" ref="C227:E229" si="5">C224/B224-1</f>
        <v>#DIV/0!</v>
      </c>
      <c r="D227" s="7">
        <f t="shared" si="5"/>
        <v>-1</v>
      </c>
      <c r="E227" s="7" t="e">
        <f t="shared" si="5"/>
        <v>#DIV/0!</v>
      </c>
    </row>
    <row r="228" spans="1:5" ht="15.75" thickBot="1" x14ac:dyDescent="0.3">
      <c r="A228" s="4" t="s">
        <v>18</v>
      </c>
      <c r="B228" s="63" t="s">
        <v>22</v>
      </c>
      <c r="C228" s="7" t="e">
        <f t="shared" si="5"/>
        <v>#DIV/0!</v>
      </c>
      <c r="D228" s="7">
        <f t="shared" si="5"/>
        <v>-1</v>
      </c>
      <c r="E228" s="7" t="e">
        <f t="shared" si="5"/>
        <v>#DIV/0!</v>
      </c>
    </row>
    <row r="229" spans="1:5" ht="15.75" thickBot="1" x14ac:dyDescent="0.3">
      <c r="A229" s="4" t="s">
        <v>19</v>
      </c>
      <c r="B229" s="63" t="s">
        <v>22</v>
      </c>
      <c r="C229" s="7" t="e">
        <f t="shared" si="5"/>
        <v>#DIV/0!</v>
      </c>
      <c r="D229" s="7" t="e">
        <f t="shared" si="5"/>
        <v>#DIV/0!</v>
      </c>
      <c r="E229" s="7" t="e">
        <f t="shared" si="5"/>
        <v>#DIV/0!</v>
      </c>
    </row>
    <row r="230" spans="1:5" ht="15.75" thickBot="1" x14ac:dyDescent="0.3">
      <c r="A230" s="139" t="s">
        <v>133</v>
      </c>
      <c r="B230" s="140"/>
      <c r="C230" s="140"/>
      <c r="D230" s="140"/>
      <c r="E230" s="141"/>
    </row>
    <row r="231" spans="1:5" ht="10.5" customHeight="1" x14ac:dyDescent="0.25">
      <c r="A231" s="107"/>
      <c r="B231" s="18">
        <v>2018</v>
      </c>
      <c r="C231" s="18">
        <v>2019</v>
      </c>
      <c r="D231" s="18">
        <v>2020</v>
      </c>
      <c r="E231" s="18">
        <v>2021</v>
      </c>
    </row>
    <row r="232" spans="1:5" ht="9" customHeight="1" thickBot="1" x14ac:dyDescent="0.3">
      <c r="A232" s="108"/>
      <c r="B232" s="19" t="s">
        <v>6</v>
      </c>
      <c r="C232" s="19" t="s">
        <v>7</v>
      </c>
      <c r="D232" s="19" t="s">
        <v>7</v>
      </c>
      <c r="E232" s="19" t="s">
        <v>7</v>
      </c>
    </row>
    <row r="233" spans="1:5" ht="15.75" thickBot="1" x14ac:dyDescent="0.3">
      <c r="A233" s="1" t="s">
        <v>0</v>
      </c>
      <c r="B233" s="8">
        <v>0</v>
      </c>
      <c r="C233" s="8">
        <v>0</v>
      </c>
      <c r="D233" s="8">
        <v>0</v>
      </c>
      <c r="E233" s="8"/>
    </row>
    <row r="234" spans="1:5" ht="14.25" customHeight="1" thickBot="1" x14ac:dyDescent="0.3">
      <c r="A234" s="10" t="s">
        <v>39</v>
      </c>
      <c r="B234" s="11"/>
      <c r="C234" s="22"/>
      <c r="D234" s="22"/>
      <c r="E234" s="22"/>
    </row>
    <row r="235" spans="1:5" ht="15.75" thickBot="1" x14ac:dyDescent="0.3">
      <c r="A235" s="10" t="s">
        <v>40</v>
      </c>
      <c r="B235" s="11"/>
      <c r="C235" s="12"/>
      <c r="D235" s="12"/>
      <c r="E235" s="12"/>
    </row>
    <row r="236" spans="1:5" ht="21.75" customHeight="1" thickBot="1" x14ac:dyDescent="0.3">
      <c r="A236" s="1" t="s">
        <v>31</v>
      </c>
      <c r="B236" s="8">
        <v>0</v>
      </c>
      <c r="C236" s="8">
        <v>0</v>
      </c>
      <c r="D236" s="8">
        <v>0</v>
      </c>
      <c r="E236" s="8">
        <v>0</v>
      </c>
    </row>
    <row r="237" spans="1:5" ht="15.75" thickBot="1" x14ac:dyDescent="0.3">
      <c r="A237" s="10" t="s">
        <v>39</v>
      </c>
      <c r="B237" s="11"/>
      <c r="C237" s="8"/>
      <c r="D237" s="8"/>
      <c r="E237" s="8"/>
    </row>
    <row r="238" spans="1:5" ht="15.75" thickBot="1" x14ac:dyDescent="0.3">
      <c r="A238" s="10" t="s">
        <v>40</v>
      </c>
      <c r="B238" s="11"/>
      <c r="C238" s="8"/>
      <c r="D238" s="8"/>
      <c r="E238" s="8"/>
    </row>
    <row r="239" spans="1:5" ht="15.75" thickBot="1" x14ac:dyDescent="0.3">
      <c r="A239" s="1" t="s">
        <v>1</v>
      </c>
      <c r="B239" s="11">
        <v>0</v>
      </c>
      <c r="C239" s="8">
        <v>149250</v>
      </c>
      <c r="D239" s="8">
        <v>0</v>
      </c>
      <c r="E239" s="8">
        <v>149250</v>
      </c>
    </row>
    <row r="240" spans="1:5" ht="15" customHeight="1" thickBot="1" x14ac:dyDescent="0.3">
      <c r="A240" s="10" t="s">
        <v>39</v>
      </c>
      <c r="B240" s="11"/>
      <c r="C240" s="8">
        <v>149250</v>
      </c>
      <c r="D240" s="8">
        <v>0</v>
      </c>
      <c r="E240" s="8">
        <v>149250</v>
      </c>
    </row>
    <row r="241" spans="1:5" ht="15.75" thickBot="1" x14ac:dyDescent="0.3">
      <c r="A241" s="10" t="s">
        <v>40</v>
      </c>
      <c r="B241" s="11"/>
      <c r="C241" s="8"/>
      <c r="D241" s="8"/>
      <c r="E241" s="8"/>
    </row>
    <row r="242" spans="1:5" ht="13.5" customHeight="1" thickBot="1" x14ac:dyDescent="0.3">
      <c r="A242" s="1" t="s">
        <v>2</v>
      </c>
      <c r="B242" s="11">
        <v>0</v>
      </c>
      <c r="C242" s="8">
        <v>0</v>
      </c>
      <c r="D242" s="8">
        <v>0</v>
      </c>
      <c r="E242" s="8">
        <v>0</v>
      </c>
    </row>
    <row r="243" spans="1:5" ht="15.75" thickBot="1" x14ac:dyDescent="0.3">
      <c r="A243" s="10" t="s">
        <v>39</v>
      </c>
      <c r="B243" s="11"/>
      <c r="C243" s="8"/>
      <c r="D243" s="8"/>
      <c r="E243" s="8"/>
    </row>
    <row r="244" spans="1:5" ht="15.75" thickBot="1" x14ac:dyDescent="0.3">
      <c r="A244" s="10" t="s">
        <v>40</v>
      </c>
      <c r="B244" s="11"/>
      <c r="C244" s="8"/>
      <c r="D244" s="8"/>
      <c r="E244" s="8"/>
    </row>
    <row r="245" spans="1:5" ht="15.75" thickBot="1" x14ac:dyDescent="0.3">
      <c r="A245" s="1" t="s">
        <v>24</v>
      </c>
      <c r="B245" s="11">
        <v>0</v>
      </c>
      <c r="C245" s="8">
        <v>0</v>
      </c>
      <c r="D245" s="8">
        <v>0</v>
      </c>
      <c r="E245" s="8">
        <v>0</v>
      </c>
    </row>
    <row r="246" spans="1:5" ht="15.75" thickBot="1" x14ac:dyDescent="0.3">
      <c r="A246" s="10" t="s">
        <v>39</v>
      </c>
      <c r="B246" s="11"/>
      <c r="C246" s="8"/>
      <c r="D246" s="8"/>
      <c r="E246" s="8"/>
    </row>
    <row r="247" spans="1:5" ht="14.25" customHeight="1" thickBot="1" x14ac:dyDescent="0.3">
      <c r="A247" s="10" t="s">
        <v>40</v>
      </c>
      <c r="B247" s="11"/>
      <c r="C247" s="8"/>
      <c r="D247" s="8"/>
      <c r="E247" s="8"/>
    </row>
    <row r="248" spans="1:5" ht="15.75" thickBot="1" x14ac:dyDescent="0.3">
      <c r="A248" s="1" t="s">
        <v>25</v>
      </c>
      <c r="B248" s="11">
        <v>0</v>
      </c>
      <c r="C248" s="8">
        <v>0</v>
      </c>
      <c r="D248" s="8">
        <v>0</v>
      </c>
      <c r="E248" s="8">
        <v>0</v>
      </c>
    </row>
    <row r="249" spans="1:5" ht="15.75" thickBot="1" x14ac:dyDescent="0.3">
      <c r="A249" s="10" t="s">
        <v>39</v>
      </c>
      <c r="B249" s="11"/>
      <c r="C249" s="8"/>
      <c r="D249" s="8"/>
      <c r="E249" s="8"/>
    </row>
    <row r="250" spans="1:5" ht="15.75" thickBot="1" x14ac:dyDescent="0.3">
      <c r="A250" s="10" t="s">
        <v>40</v>
      </c>
      <c r="B250" s="11"/>
      <c r="C250" s="8"/>
      <c r="D250" s="8"/>
      <c r="E250" s="8"/>
    </row>
    <row r="251" spans="1:5" ht="23.25" customHeight="1" thickBot="1" x14ac:dyDescent="0.3">
      <c r="A251" s="1" t="s">
        <v>3</v>
      </c>
      <c r="B251" s="11">
        <v>0</v>
      </c>
      <c r="C251" s="8">
        <v>0</v>
      </c>
      <c r="D251" s="8">
        <f>C251*1.03*0.99</f>
        <v>0</v>
      </c>
      <c r="E251" s="8">
        <f>D251*1.03*0.99</f>
        <v>0</v>
      </c>
    </row>
    <row r="252" spans="1:5" ht="15.75" thickBot="1" x14ac:dyDescent="0.3">
      <c r="A252" s="10" t="s">
        <v>39</v>
      </c>
      <c r="B252" s="11"/>
      <c r="C252" s="29"/>
      <c r="D252" s="29"/>
      <c r="E252" s="29"/>
    </row>
    <row r="253" spans="1:5" ht="15.75" thickBot="1" x14ac:dyDescent="0.3">
      <c r="A253" s="10" t="s">
        <v>40</v>
      </c>
      <c r="B253" s="11"/>
      <c r="C253" s="31"/>
      <c r="D253" s="29"/>
      <c r="E253" s="29"/>
    </row>
    <row r="254" spans="1:5" ht="15.75" thickBot="1" x14ac:dyDescent="0.3">
      <c r="A254" s="21" t="s">
        <v>132</v>
      </c>
      <c r="B254" s="11">
        <f>B251+B248+B245+B242+B239+B236+B233</f>
        <v>0</v>
      </c>
      <c r="C254" s="11">
        <f>C251+C248+C245+C242+C239+C236+C233</f>
        <v>149250</v>
      </c>
      <c r="D254" s="11">
        <f>D251+D248+D245+D242+D239+D236+D233</f>
        <v>0</v>
      </c>
      <c r="E254" s="11">
        <f>E251+E248+E245+E242+E239+E236+E233</f>
        <v>149250</v>
      </c>
    </row>
    <row r="255" spans="1:5" ht="15.75" thickBot="1" x14ac:dyDescent="0.3">
      <c r="A255" s="71" t="s">
        <v>131</v>
      </c>
      <c r="B255" s="26">
        <f>IF(B253-B224=0,0,"Error")</f>
        <v>0</v>
      </c>
      <c r="C255" s="26">
        <v>0</v>
      </c>
      <c r="D255" s="26">
        <f>IF(D253-D224=0,0,"Error")</f>
        <v>0</v>
      </c>
      <c r="E255" s="26">
        <v>0</v>
      </c>
    </row>
    <row r="256" spans="1:5" ht="11.25" customHeight="1" x14ac:dyDescent="0.25">
      <c r="A256" s="207"/>
      <c r="B256" s="18">
        <v>2018</v>
      </c>
      <c r="C256" s="18">
        <v>2019</v>
      </c>
      <c r="D256" s="18">
        <v>2020</v>
      </c>
      <c r="E256" s="18">
        <v>2021</v>
      </c>
    </row>
    <row r="257" spans="1:5" ht="11.25" customHeight="1" thickBot="1" x14ac:dyDescent="0.3">
      <c r="A257" s="208"/>
      <c r="B257" s="19" t="s">
        <v>6</v>
      </c>
      <c r="C257" s="19" t="s">
        <v>7</v>
      </c>
      <c r="D257" s="19" t="s">
        <v>7</v>
      </c>
      <c r="E257" s="19" t="s">
        <v>7</v>
      </c>
    </row>
    <row r="258" spans="1:5" ht="15.75" thickBot="1" x14ac:dyDescent="0.3">
      <c r="A258" s="109" t="s">
        <v>130</v>
      </c>
      <c r="B258" s="110"/>
      <c r="C258" s="110"/>
      <c r="D258" s="110"/>
      <c r="E258" s="111"/>
    </row>
    <row r="259" spans="1:5" ht="15.75" thickBot="1" x14ac:dyDescent="0.3">
      <c r="A259" s="109" t="s">
        <v>129</v>
      </c>
      <c r="B259" s="110"/>
      <c r="C259" s="110"/>
      <c r="D259" s="110"/>
      <c r="E259" s="111"/>
    </row>
    <row r="260" spans="1:5" ht="15.75" thickBot="1" x14ac:dyDescent="0.3">
      <c r="A260" s="20" t="s">
        <v>128</v>
      </c>
      <c r="B260" s="218" t="s">
        <v>126</v>
      </c>
      <c r="C260" s="219"/>
      <c r="D260" s="219"/>
      <c r="E260" s="220"/>
    </row>
    <row r="261" spans="1:5" ht="48" customHeight="1" thickBot="1" x14ac:dyDescent="0.3">
      <c r="A261" s="20" t="s">
        <v>127</v>
      </c>
      <c r="B261" s="20" t="s">
        <v>126</v>
      </c>
      <c r="C261" s="70" t="s">
        <v>125</v>
      </c>
      <c r="D261" s="216"/>
      <c r="E261" s="217"/>
    </row>
    <row r="262" spans="1:5" ht="17.25" customHeight="1" thickBot="1" x14ac:dyDescent="0.3">
      <c r="A262" s="4" t="s">
        <v>10</v>
      </c>
      <c r="B262" s="218" t="s">
        <v>124</v>
      </c>
      <c r="C262" s="219"/>
      <c r="D262" s="219"/>
      <c r="E262" s="220"/>
    </row>
    <row r="263" spans="1:5" ht="15.75" thickBot="1" x14ac:dyDescent="0.3">
      <c r="A263" s="4" t="s">
        <v>15</v>
      </c>
      <c r="B263" s="115" t="s">
        <v>123</v>
      </c>
      <c r="C263" s="116"/>
      <c r="D263" s="116"/>
      <c r="E263" s="117"/>
    </row>
    <row r="264" spans="1:5" ht="12.75" customHeight="1" x14ac:dyDescent="0.25">
      <c r="A264" s="107"/>
      <c r="B264" s="18">
        <v>2018</v>
      </c>
      <c r="C264" s="18">
        <v>2019</v>
      </c>
      <c r="D264" s="18">
        <v>2020</v>
      </c>
      <c r="E264" s="18">
        <v>2021</v>
      </c>
    </row>
    <row r="265" spans="1:5" ht="9" customHeight="1" thickBot="1" x14ac:dyDescent="0.3">
      <c r="A265" s="108"/>
      <c r="B265" s="19" t="s">
        <v>6</v>
      </c>
      <c r="C265" s="19" t="s">
        <v>7</v>
      </c>
      <c r="D265" s="19" t="s">
        <v>7</v>
      </c>
      <c r="E265" s="19" t="s">
        <v>7</v>
      </c>
    </row>
    <row r="266" spans="1:5" ht="15.75" thickBot="1" x14ac:dyDescent="0.3">
      <c r="A266" s="4" t="s">
        <v>9</v>
      </c>
      <c r="B266" s="6"/>
      <c r="C266" s="6">
        <v>2</v>
      </c>
      <c r="D266" s="6"/>
      <c r="E266" s="6"/>
    </row>
    <row r="267" spans="1:5" ht="15.75" thickBot="1" x14ac:dyDescent="0.3">
      <c r="A267" s="4" t="s">
        <v>16</v>
      </c>
      <c r="B267" s="6">
        <f>B288-B278</f>
        <v>0</v>
      </c>
      <c r="C267" s="6">
        <v>50000</v>
      </c>
      <c r="D267" s="6">
        <f>D288-D278</f>
        <v>0</v>
      </c>
      <c r="E267" s="6">
        <f>E288-E278</f>
        <v>0</v>
      </c>
    </row>
    <row r="268" spans="1:5" ht="15.75" thickBot="1" x14ac:dyDescent="0.3">
      <c r="A268" s="4" t="s">
        <v>23</v>
      </c>
      <c r="B268" s="6" t="e">
        <f>B267/B266</f>
        <v>#DIV/0!</v>
      </c>
      <c r="C268" s="6">
        <f>C267/C266</f>
        <v>25000</v>
      </c>
      <c r="D268" s="6" t="e">
        <f>D267/D266</f>
        <v>#DIV/0!</v>
      </c>
      <c r="E268" s="6" t="e">
        <f>E267/E266</f>
        <v>#DIV/0!</v>
      </c>
    </row>
    <row r="269" spans="1:5" ht="15.75" thickBot="1" x14ac:dyDescent="0.3">
      <c r="A269" s="4" t="s">
        <v>17</v>
      </c>
      <c r="B269" s="63" t="s">
        <v>22</v>
      </c>
      <c r="C269" s="7" t="e">
        <f t="shared" ref="C269:E271" si="6">C266/B266-1</f>
        <v>#DIV/0!</v>
      </c>
      <c r="D269" s="7">
        <f t="shared" si="6"/>
        <v>-1</v>
      </c>
      <c r="E269" s="7" t="e">
        <f t="shared" si="6"/>
        <v>#DIV/0!</v>
      </c>
    </row>
    <row r="270" spans="1:5" ht="15.75" thickBot="1" x14ac:dyDescent="0.3">
      <c r="A270" s="4" t="s">
        <v>18</v>
      </c>
      <c r="B270" s="63" t="s">
        <v>22</v>
      </c>
      <c r="C270" s="7" t="e">
        <f t="shared" si="6"/>
        <v>#DIV/0!</v>
      </c>
      <c r="D270" s="7">
        <f t="shared" si="6"/>
        <v>-1</v>
      </c>
      <c r="E270" s="7" t="e">
        <f t="shared" si="6"/>
        <v>#DIV/0!</v>
      </c>
    </row>
    <row r="271" spans="1:5" ht="15.75" thickBot="1" x14ac:dyDescent="0.3">
      <c r="A271" s="4" t="s">
        <v>19</v>
      </c>
      <c r="B271" s="63" t="s">
        <v>22</v>
      </c>
      <c r="C271" s="7" t="e">
        <f t="shared" si="6"/>
        <v>#DIV/0!</v>
      </c>
      <c r="D271" s="7" t="e">
        <f t="shared" si="6"/>
        <v>#DIV/0!</v>
      </c>
      <c r="E271" s="7" t="e">
        <f t="shared" si="6"/>
        <v>#DIV/0!</v>
      </c>
    </row>
    <row r="272" spans="1:5" ht="15.75" hidden="1" thickBot="1" x14ac:dyDescent="0.3">
      <c r="A272" s="20" t="s">
        <v>28</v>
      </c>
      <c r="B272" s="212"/>
      <c r="C272" s="213"/>
      <c r="D272" s="213"/>
      <c r="E272" s="214"/>
    </row>
    <row r="273" spans="1:5" ht="17.25" hidden="1" customHeight="1" thickBot="1" x14ac:dyDescent="0.3">
      <c r="A273" s="4" t="s">
        <v>10</v>
      </c>
      <c r="B273" s="118"/>
      <c r="C273" s="119"/>
      <c r="D273" s="119"/>
      <c r="E273" s="120"/>
    </row>
    <row r="274" spans="1:5" ht="15.75" hidden="1" thickBot="1" x14ac:dyDescent="0.3">
      <c r="A274" s="4" t="s">
        <v>15</v>
      </c>
      <c r="B274" s="115"/>
      <c r="C274" s="116"/>
      <c r="D274" s="116"/>
      <c r="E274" s="117"/>
    </row>
    <row r="275" spans="1:5" ht="12.75" hidden="1" customHeight="1" x14ac:dyDescent="0.3">
      <c r="A275" s="107"/>
      <c r="B275" s="18">
        <v>2018</v>
      </c>
      <c r="C275" s="18">
        <v>2019</v>
      </c>
      <c r="D275" s="18">
        <v>2020</v>
      </c>
      <c r="E275" s="18">
        <v>2021</v>
      </c>
    </row>
    <row r="276" spans="1:5" ht="9" hidden="1" customHeight="1" thickBot="1" x14ac:dyDescent="0.3">
      <c r="A276" s="108"/>
      <c r="B276" s="19" t="s">
        <v>6</v>
      </c>
      <c r="C276" s="19" t="s">
        <v>7</v>
      </c>
      <c r="D276" s="19" t="s">
        <v>7</v>
      </c>
      <c r="E276" s="19" t="s">
        <v>7</v>
      </c>
    </row>
    <row r="277" spans="1:5" ht="15.75" hidden="1" thickBot="1" x14ac:dyDescent="0.3">
      <c r="A277" s="4" t="s">
        <v>9</v>
      </c>
      <c r="B277" s="4"/>
      <c r="C277" s="4"/>
      <c r="D277" s="4"/>
      <c r="E277" s="4"/>
    </row>
    <row r="278" spans="1:5" ht="15.75" hidden="1" thickBot="1" x14ac:dyDescent="0.3">
      <c r="A278" s="4" t="s">
        <v>16</v>
      </c>
      <c r="B278" s="6"/>
      <c r="C278" s="6"/>
      <c r="D278" s="6"/>
      <c r="E278" s="6"/>
    </row>
    <row r="279" spans="1:5" ht="15.75" hidden="1" thickBot="1" x14ac:dyDescent="0.3">
      <c r="A279" s="4" t="s">
        <v>23</v>
      </c>
      <c r="B279" s="6" t="e">
        <f>B278/B277</f>
        <v>#DIV/0!</v>
      </c>
      <c r="C279" s="6" t="e">
        <f>C278/C277</f>
        <v>#DIV/0!</v>
      </c>
      <c r="D279" s="6" t="e">
        <f>D278/D277</f>
        <v>#DIV/0!</v>
      </c>
      <c r="E279" s="6" t="e">
        <f>E278/E277</f>
        <v>#DIV/0!</v>
      </c>
    </row>
    <row r="280" spans="1:5" ht="15.75" hidden="1" thickBot="1" x14ac:dyDescent="0.3">
      <c r="A280" s="4" t="s">
        <v>17</v>
      </c>
      <c r="B280" s="63" t="s">
        <v>22</v>
      </c>
      <c r="C280" s="7" t="e">
        <f t="shared" ref="C280:E282" si="7">C277/B277-1</f>
        <v>#DIV/0!</v>
      </c>
      <c r="D280" s="7" t="e">
        <f t="shared" si="7"/>
        <v>#DIV/0!</v>
      </c>
      <c r="E280" s="7" t="e">
        <f t="shared" si="7"/>
        <v>#DIV/0!</v>
      </c>
    </row>
    <row r="281" spans="1:5" ht="15.75" hidden="1" thickBot="1" x14ac:dyDescent="0.3">
      <c r="A281" s="4" t="s">
        <v>18</v>
      </c>
      <c r="B281" s="63" t="s">
        <v>22</v>
      </c>
      <c r="C281" s="7" t="e">
        <f t="shared" si="7"/>
        <v>#DIV/0!</v>
      </c>
      <c r="D281" s="7" t="e">
        <f t="shared" si="7"/>
        <v>#DIV/0!</v>
      </c>
      <c r="E281" s="7" t="e">
        <f t="shared" si="7"/>
        <v>#DIV/0!</v>
      </c>
    </row>
    <row r="282" spans="1:5" ht="15.75" hidden="1" thickBot="1" x14ac:dyDescent="0.3">
      <c r="A282" s="4" t="s">
        <v>19</v>
      </c>
      <c r="B282" s="63" t="s">
        <v>22</v>
      </c>
      <c r="C282" s="7" t="e">
        <f t="shared" si="7"/>
        <v>#DIV/0!</v>
      </c>
      <c r="D282" s="7" t="e">
        <f t="shared" si="7"/>
        <v>#DIV/0!</v>
      </c>
      <c r="E282" s="7" t="e">
        <f t="shared" si="7"/>
        <v>#DIV/0!</v>
      </c>
    </row>
    <row r="283" spans="1:5" ht="15.75" customHeight="1" thickBot="1" x14ac:dyDescent="0.3">
      <c r="A283" s="139" t="s">
        <v>122</v>
      </c>
      <c r="B283" s="140"/>
      <c r="C283" s="140"/>
      <c r="D283" s="140"/>
      <c r="E283" s="141"/>
    </row>
    <row r="284" spans="1:5" ht="12.75" customHeight="1" x14ac:dyDescent="0.25">
      <c r="A284" s="107"/>
      <c r="B284" s="18">
        <v>2018</v>
      </c>
      <c r="C284" s="18">
        <v>2019</v>
      </c>
      <c r="D284" s="18">
        <v>2020</v>
      </c>
      <c r="E284" s="18">
        <v>2021</v>
      </c>
    </row>
    <row r="285" spans="1:5" ht="9" customHeight="1" thickBot="1" x14ac:dyDescent="0.3">
      <c r="A285" s="108"/>
      <c r="B285" s="19" t="s">
        <v>6</v>
      </c>
      <c r="C285" s="19" t="s">
        <v>7</v>
      </c>
      <c r="D285" s="19" t="s">
        <v>7</v>
      </c>
      <c r="E285" s="19" t="s">
        <v>7</v>
      </c>
    </row>
    <row r="286" spans="1:5" ht="15.75" thickBot="1" x14ac:dyDescent="0.3">
      <c r="A286" s="1" t="s">
        <v>36</v>
      </c>
      <c r="B286" s="8"/>
      <c r="C286" s="8">
        <f>C287+C288</f>
        <v>50000</v>
      </c>
      <c r="D286" s="8"/>
      <c r="E286" s="8"/>
    </row>
    <row r="287" spans="1:5" ht="15.75" thickBot="1" x14ac:dyDescent="0.3">
      <c r="A287" s="1" t="s">
        <v>39</v>
      </c>
      <c r="B287" s="8"/>
      <c r="C287" s="8">
        <v>50000</v>
      </c>
      <c r="D287" s="8"/>
      <c r="E287" s="8"/>
    </row>
    <row r="288" spans="1:5" ht="15.75" thickBot="1" x14ac:dyDescent="0.3">
      <c r="A288" s="1" t="s">
        <v>37</v>
      </c>
      <c r="B288" s="11"/>
      <c r="C288" s="8"/>
      <c r="D288" s="8"/>
      <c r="E288" s="8"/>
    </row>
    <row r="289" spans="1:5" ht="15.75" thickBot="1" x14ac:dyDescent="0.3">
      <c r="A289" s="21" t="s">
        <v>32</v>
      </c>
      <c r="B289" s="11">
        <f>B288+B286</f>
        <v>0</v>
      </c>
      <c r="C289" s="11">
        <f>C288+C286</f>
        <v>50000</v>
      </c>
      <c r="D289" s="11">
        <f>D288+D286</f>
        <v>0</v>
      </c>
      <c r="E289" s="11">
        <f>E288+E286</f>
        <v>0</v>
      </c>
    </row>
    <row r="290" spans="1:5" ht="15.75" thickBot="1" x14ac:dyDescent="0.3">
      <c r="A290" s="39" t="s">
        <v>29</v>
      </c>
      <c r="B290" s="215"/>
      <c r="C290" s="216"/>
      <c r="D290" s="216"/>
      <c r="E290" s="217"/>
    </row>
    <row r="291" spans="1:5" ht="16.5" customHeight="1" thickBot="1" x14ac:dyDescent="0.3">
      <c r="A291" s="109" t="s">
        <v>51</v>
      </c>
      <c r="B291" s="110"/>
      <c r="C291" s="110"/>
      <c r="D291" s="110"/>
      <c r="E291" s="111"/>
    </row>
    <row r="292" spans="1:5" ht="15.75" thickBot="1" x14ac:dyDescent="0.3">
      <c r="A292" s="109" t="s">
        <v>47</v>
      </c>
      <c r="B292" s="110"/>
      <c r="C292" s="110"/>
      <c r="D292" s="110"/>
      <c r="E292" s="111"/>
    </row>
    <row r="293" spans="1:5" ht="18" customHeight="1" thickBot="1" x14ac:dyDescent="0.3">
      <c r="A293" s="45" t="s">
        <v>29</v>
      </c>
      <c r="B293" s="209" t="s">
        <v>121</v>
      </c>
      <c r="C293" s="210"/>
      <c r="D293" s="210"/>
      <c r="E293" s="211"/>
    </row>
    <row r="294" spans="1:5" ht="45.75" customHeight="1" thickBot="1" x14ac:dyDescent="0.3">
      <c r="A294" s="20" t="s">
        <v>28</v>
      </c>
      <c r="B294" s="49" t="s">
        <v>120</v>
      </c>
      <c r="C294" s="70" t="s">
        <v>125</v>
      </c>
      <c r="D294" s="212" t="s">
        <v>101</v>
      </c>
      <c r="E294" s="214"/>
    </row>
    <row r="295" spans="1:5" ht="23.25" customHeight="1" thickBot="1" x14ac:dyDescent="0.3">
      <c r="A295" s="4" t="s">
        <v>10</v>
      </c>
      <c r="B295" s="118" t="s">
        <v>119</v>
      </c>
      <c r="C295" s="119"/>
      <c r="D295" s="119"/>
      <c r="E295" s="120"/>
    </row>
    <row r="296" spans="1:5" ht="15.75" thickBot="1" x14ac:dyDescent="0.3">
      <c r="A296" s="4" t="s">
        <v>15</v>
      </c>
      <c r="B296" s="115" t="s">
        <v>183</v>
      </c>
      <c r="C296" s="116"/>
      <c r="D296" s="116"/>
      <c r="E296" s="117"/>
    </row>
    <row r="297" spans="1:5" ht="12.75" customHeight="1" x14ac:dyDescent="0.25">
      <c r="A297" s="107"/>
      <c r="B297" s="18">
        <v>2018</v>
      </c>
      <c r="C297" s="18">
        <v>2019</v>
      </c>
      <c r="D297" s="18">
        <v>2020</v>
      </c>
      <c r="E297" s="18">
        <v>2021</v>
      </c>
    </row>
    <row r="298" spans="1:5" ht="9" customHeight="1" thickBot="1" x14ac:dyDescent="0.3">
      <c r="A298" s="108"/>
      <c r="B298" s="19" t="s">
        <v>6</v>
      </c>
      <c r="C298" s="19" t="s">
        <v>7</v>
      </c>
      <c r="D298" s="19" t="s">
        <v>7</v>
      </c>
      <c r="E298" s="19" t="s">
        <v>7</v>
      </c>
    </row>
    <row r="299" spans="1:5" ht="15.75" thickBot="1" x14ac:dyDescent="0.3">
      <c r="A299" s="4" t="s">
        <v>9</v>
      </c>
      <c r="B299" s="6"/>
      <c r="C299" s="6">
        <v>100</v>
      </c>
      <c r="D299" s="6">
        <v>120</v>
      </c>
      <c r="E299" s="6">
        <v>120</v>
      </c>
    </row>
    <row r="300" spans="1:5" ht="15.75" thickBot="1" x14ac:dyDescent="0.3">
      <c r="A300" s="4" t="s">
        <v>16</v>
      </c>
      <c r="B300" s="6">
        <f>B311</f>
        <v>0</v>
      </c>
      <c r="C300" s="6">
        <f>C311</f>
        <v>5000</v>
      </c>
      <c r="D300" s="6">
        <f>D311</f>
        <v>8000</v>
      </c>
      <c r="E300" s="6">
        <v>7000</v>
      </c>
    </row>
    <row r="301" spans="1:5" ht="15.75" thickBot="1" x14ac:dyDescent="0.3">
      <c r="A301" s="4" t="s">
        <v>23</v>
      </c>
      <c r="B301" s="6" t="e">
        <f>B300/B299</f>
        <v>#DIV/0!</v>
      </c>
      <c r="C301" s="6">
        <f>C300/C299</f>
        <v>50</v>
      </c>
      <c r="D301" s="6">
        <f>D300/D299</f>
        <v>66.666666666666671</v>
      </c>
      <c r="E301" s="6">
        <f>E300/E299</f>
        <v>58.333333333333336</v>
      </c>
    </row>
    <row r="302" spans="1:5" ht="15.75" thickBot="1" x14ac:dyDescent="0.3">
      <c r="A302" s="4" t="s">
        <v>17</v>
      </c>
      <c r="B302" s="63" t="s">
        <v>22</v>
      </c>
      <c r="C302" s="7" t="e">
        <f t="shared" ref="C302:E304" si="8">C299/B299-1</f>
        <v>#DIV/0!</v>
      </c>
      <c r="D302" s="7">
        <f t="shared" si="8"/>
        <v>0.19999999999999996</v>
      </c>
      <c r="E302" s="7">
        <f t="shared" si="8"/>
        <v>0</v>
      </c>
    </row>
    <row r="303" spans="1:5" ht="15.75" thickBot="1" x14ac:dyDescent="0.3">
      <c r="A303" s="4" t="s">
        <v>18</v>
      </c>
      <c r="B303" s="63" t="s">
        <v>22</v>
      </c>
      <c r="C303" s="7" t="e">
        <f t="shared" si="8"/>
        <v>#DIV/0!</v>
      </c>
      <c r="D303" s="7">
        <f t="shared" si="8"/>
        <v>0.60000000000000009</v>
      </c>
      <c r="E303" s="7">
        <f t="shared" si="8"/>
        <v>-0.125</v>
      </c>
    </row>
    <row r="304" spans="1:5" ht="15.75" thickBot="1" x14ac:dyDescent="0.3">
      <c r="A304" s="4" t="s">
        <v>19</v>
      </c>
      <c r="B304" s="63" t="s">
        <v>22</v>
      </c>
      <c r="C304" s="7" t="e">
        <f t="shared" si="8"/>
        <v>#DIV/0!</v>
      </c>
      <c r="D304" s="7">
        <f t="shared" si="8"/>
        <v>0.33333333333333348</v>
      </c>
      <c r="E304" s="7">
        <f t="shared" si="8"/>
        <v>-0.125</v>
      </c>
    </row>
    <row r="305" spans="1:5" ht="15.75" thickBot="1" x14ac:dyDescent="0.3">
      <c r="A305" s="139" t="s">
        <v>33</v>
      </c>
      <c r="B305" s="140"/>
      <c r="C305" s="140"/>
      <c r="D305" s="140"/>
      <c r="E305" s="141"/>
    </row>
    <row r="306" spans="1:5" ht="12.75" customHeight="1" x14ac:dyDescent="0.25">
      <c r="A306" s="107"/>
      <c r="B306" s="18">
        <v>2018</v>
      </c>
      <c r="C306" s="18">
        <v>2019</v>
      </c>
      <c r="D306" s="18">
        <v>2020</v>
      </c>
      <c r="E306" s="18">
        <v>2021</v>
      </c>
    </row>
    <row r="307" spans="1:5" ht="9" customHeight="1" thickBot="1" x14ac:dyDescent="0.3">
      <c r="A307" s="108"/>
      <c r="B307" s="19" t="s">
        <v>6</v>
      </c>
      <c r="C307" s="19" t="s">
        <v>7</v>
      </c>
      <c r="D307" s="19" t="s">
        <v>7</v>
      </c>
      <c r="E307" s="19" t="s">
        <v>7</v>
      </c>
    </row>
    <row r="308" spans="1:5" ht="15.75" thickBot="1" x14ac:dyDescent="0.3">
      <c r="A308" s="1" t="s">
        <v>36</v>
      </c>
      <c r="B308" s="8"/>
      <c r="C308" s="8"/>
      <c r="D308" s="8"/>
      <c r="E308" s="8"/>
    </row>
    <row r="309" spans="1:5" ht="15.75" thickBot="1" x14ac:dyDescent="0.3">
      <c r="A309" s="1" t="s">
        <v>37</v>
      </c>
      <c r="B309" s="11">
        <v>0</v>
      </c>
      <c r="C309" s="8">
        <v>5000</v>
      </c>
      <c r="D309" s="8">
        <v>8000</v>
      </c>
      <c r="E309" s="8">
        <v>7000</v>
      </c>
    </row>
    <row r="310" spans="1:5" ht="15.75" thickBot="1" x14ac:dyDescent="0.3">
      <c r="A310" s="102" t="s">
        <v>39</v>
      </c>
      <c r="B310" s="11"/>
      <c r="C310" s="8">
        <v>5000</v>
      </c>
      <c r="D310" s="8">
        <v>8000</v>
      </c>
      <c r="E310" s="8">
        <v>7000</v>
      </c>
    </row>
    <row r="311" spans="1:5" ht="15.75" thickBot="1" x14ac:dyDescent="0.3">
      <c r="A311" s="21" t="s">
        <v>32</v>
      </c>
      <c r="B311" s="11">
        <f>B309+B308</f>
        <v>0</v>
      </c>
      <c r="C311" s="11">
        <f>C309+C308</f>
        <v>5000</v>
      </c>
      <c r="D311" s="11">
        <f>D309+D308</f>
        <v>8000</v>
      </c>
      <c r="E311" s="11">
        <f>E309+E308</f>
        <v>7000</v>
      </c>
    </row>
    <row r="312" spans="1:5" ht="9" customHeight="1" x14ac:dyDescent="0.25">
      <c r="A312" s="121" t="s">
        <v>48</v>
      </c>
      <c r="B312" s="124"/>
      <c r="C312" s="125"/>
      <c r="D312" s="125"/>
      <c r="E312" s="126"/>
    </row>
    <row r="313" spans="1:5" ht="5.25" customHeight="1" x14ac:dyDescent="0.25">
      <c r="A313" s="122"/>
      <c r="B313" s="127"/>
      <c r="C313" s="128"/>
      <c r="D313" s="128"/>
      <c r="E313" s="129"/>
    </row>
    <row r="314" spans="1:5" ht="11.25" customHeight="1" thickBot="1" x14ac:dyDescent="0.3">
      <c r="A314" s="123"/>
      <c r="B314" s="130"/>
      <c r="C314" s="131"/>
      <c r="D314" s="131"/>
      <c r="E314" s="132"/>
    </row>
    <row r="315" spans="1:5" ht="45.75" thickBot="1" x14ac:dyDescent="0.3">
      <c r="A315" s="20" t="s">
        <v>103</v>
      </c>
      <c r="B315" s="49" t="s">
        <v>118</v>
      </c>
      <c r="C315" s="39" t="s">
        <v>117</v>
      </c>
      <c r="D315" s="69" t="s">
        <v>116</v>
      </c>
      <c r="E315" s="41"/>
    </row>
    <row r="316" spans="1:5" ht="21.75" customHeight="1" thickBot="1" x14ac:dyDescent="0.3">
      <c r="A316" s="4" t="s">
        <v>10</v>
      </c>
      <c r="B316" s="118" t="s">
        <v>115</v>
      </c>
      <c r="C316" s="119"/>
      <c r="D316" s="119"/>
      <c r="E316" s="120"/>
    </row>
    <row r="317" spans="1:5" ht="15.75" thickBot="1" x14ac:dyDescent="0.3">
      <c r="A317" s="4" t="s">
        <v>15</v>
      </c>
      <c r="B317" s="115" t="s">
        <v>183</v>
      </c>
      <c r="C317" s="116"/>
      <c r="D317" s="116"/>
      <c r="E317" s="117"/>
    </row>
    <row r="318" spans="1:5" ht="12.75" customHeight="1" x14ac:dyDescent="0.25">
      <c r="A318" s="107"/>
      <c r="B318" s="18">
        <v>2018</v>
      </c>
      <c r="C318" s="18">
        <v>2019</v>
      </c>
      <c r="D318" s="18">
        <v>2020</v>
      </c>
      <c r="E318" s="18">
        <v>2021</v>
      </c>
    </row>
    <row r="319" spans="1:5" ht="9" customHeight="1" thickBot="1" x14ac:dyDescent="0.3">
      <c r="A319" s="108"/>
      <c r="B319" s="19" t="s">
        <v>6</v>
      </c>
      <c r="C319" s="19" t="s">
        <v>7</v>
      </c>
      <c r="D319" s="19" t="s">
        <v>7</v>
      </c>
      <c r="E319" s="19" t="s">
        <v>7</v>
      </c>
    </row>
    <row r="320" spans="1:5" ht="15.75" thickBot="1" x14ac:dyDescent="0.3">
      <c r="A320" s="4" t="s">
        <v>9</v>
      </c>
      <c r="B320" s="6"/>
      <c r="C320" s="6">
        <v>90</v>
      </c>
      <c r="D320" s="6">
        <v>110</v>
      </c>
      <c r="E320" s="6">
        <v>110</v>
      </c>
    </row>
    <row r="321" spans="1:5" ht="15.75" thickBot="1" x14ac:dyDescent="0.3">
      <c r="A321" s="4" t="s">
        <v>16</v>
      </c>
      <c r="B321" s="6">
        <f>B332</f>
        <v>0</v>
      </c>
      <c r="C321" s="6">
        <f>C332</f>
        <v>5000</v>
      </c>
      <c r="D321" s="6">
        <f>D332</f>
        <v>7000</v>
      </c>
      <c r="E321" s="6">
        <f>E332</f>
        <v>8000</v>
      </c>
    </row>
    <row r="322" spans="1:5" ht="15.75" thickBot="1" x14ac:dyDescent="0.3">
      <c r="A322" s="4" t="s">
        <v>23</v>
      </c>
      <c r="B322" s="6" t="e">
        <f>B321/B320</f>
        <v>#DIV/0!</v>
      </c>
      <c r="C322" s="6">
        <f>C321/C320</f>
        <v>55.555555555555557</v>
      </c>
      <c r="D322" s="6">
        <f>D321/D320</f>
        <v>63.636363636363633</v>
      </c>
      <c r="E322" s="6">
        <f>E321/E320</f>
        <v>72.727272727272734</v>
      </c>
    </row>
    <row r="323" spans="1:5" ht="15.75" thickBot="1" x14ac:dyDescent="0.3">
      <c r="A323" s="4" t="s">
        <v>17</v>
      </c>
      <c r="B323" s="63" t="s">
        <v>22</v>
      </c>
      <c r="C323" s="7" t="e">
        <f t="shared" ref="C323:E325" si="9">C320/B320-1</f>
        <v>#DIV/0!</v>
      </c>
      <c r="D323" s="7">
        <f t="shared" si="9"/>
        <v>0.22222222222222232</v>
      </c>
      <c r="E323" s="7">
        <f t="shared" si="9"/>
        <v>0</v>
      </c>
    </row>
    <row r="324" spans="1:5" ht="15.75" thickBot="1" x14ac:dyDescent="0.3">
      <c r="A324" s="4" t="s">
        <v>18</v>
      </c>
      <c r="B324" s="63" t="s">
        <v>22</v>
      </c>
      <c r="C324" s="7" t="e">
        <f t="shared" si="9"/>
        <v>#DIV/0!</v>
      </c>
      <c r="D324" s="7">
        <f t="shared" si="9"/>
        <v>0.39999999999999991</v>
      </c>
      <c r="E324" s="7">
        <f t="shared" si="9"/>
        <v>0.14285714285714279</v>
      </c>
    </row>
    <row r="325" spans="1:5" ht="15.75" thickBot="1" x14ac:dyDescent="0.3">
      <c r="A325" s="4" t="s">
        <v>19</v>
      </c>
      <c r="B325" s="63" t="s">
        <v>22</v>
      </c>
      <c r="C325" s="7" t="e">
        <f t="shared" si="9"/>
        <v>#DIV/0!</v>
      </c>
      <c r="D325" s="7">
        <f t="shared" si="9"/>
        <v>0.14545454545454528</v>
      </c>
      <c r="E325" s="7">
        <f t="shared" si="9"/>
        <v>0.14285714285714302</v>
      </c>
    </row>
    <row r="326" spans="1:5" ht="15.75" thickBot="1" x14ac:dyDescent="0.3">
      <c r="A326" s="139" t="s">
        <v>33</v>
      </c>
      <c r="B326" s="140"/>
      <c r="C326" s="140"/>
      <c r="D326" s="140"/>
      <c r="E326" s="141"/>
    </row>
    <row r="327" spans="1:5" ht="12.75" customHeight="1" x14ac:dyDescent="0.25">
      <c r="A327" s="107"/>
      <c r="B327" s="18">
        <v>2018</v>
      </c>
      <c r="C327" s="18">
        <v>2019</v>
      </c>
      <c r="D327" s="18">
        <v>2020</v>
      </c>
      <c r="E327" s="18">
        <v>2021</v>
      </c>
    </row>
    <row r="328" spans="1:5" ht="9" customHeight="1" thickBot="1" x14ac:dyDescent="0.3">
      <c r="A328" s="108"/>
      <c r="B328" s="19" t="s">
        <v>6</v>
      </c>
      <c r="C328" s="19" t="s">
        <v>7</v>
      </c>
      <c r="D328" s="19" t="s">
        <v>7</v>
      </c>
      <c r="E328" s="19" t="s">
        <v>7</v>
      </c>
    </row>
    <row r="329" spans="1:5" ht="15.75" thickBot="1" x14ac:dyDescent="0.3">
      <c r="A329" s="1" t="s">
        <v>36</v>
      </c>
      <c r="B329" s="8"/>
      <c r="C329" s="8"/>
      <c r="D329" s="8"/>
      <c r="E329" s="8"/>
    </row>
    <row r="330" spans="1:5" ht="15.75" thickBot="1" x14ac:dyDescent="0.3">
      <c r="A330" s="1" t="s">
        <v>37</v>
      </c>
      <c r="B330" s="11">
        <v>0</v>
      </c>
      <c r="C330" s="8">
        <v>5000</v>
      </c>
      <c r="D330" s="8">
        <v>7000</v>
      </c>
      <c r="E330" s="8">
        <v>8000</v>
      </c>
    </row>
    <row r="331" spans="1:5" ht="15.75" thickBot="1" x14ac:dyDescent="0.3">
      <c r="A331" s="102" t="s">
        <v>39</v>
      </c>
      <c r="B331" s="11"/>
      <c r="C331" s="8">
        <v>5000</v>
      </c>
      <c r="D331" s="8">
        <v>7000</v>
      </c>
      <c r="E331" s="8">
        <v>8000</v>
      </c>
    </row>
    <row r="332" spans="1:5" ht="15.75" thickBot="1" x14ac:dyDescent="0.3">
      <c r="A332" s="21" t="s">
        <v>32</v>
      </c>
      <c r="B332" s="11">
        <f>B330+B329</f>
        <v>0</v>
      </c>
      <c r="C332" s="11">
        <f>C330+C329</f>
        <v>5000</v>
      </c>
      <c r="D332" s="11">
        <f>D330+D329</f>
        <v>7000</v>
      </c>
      <c r="E332" s="11">
        <f>E330+E329</f>
        <v>8000</v>
      </c>
    </row>
    <row r="333" spans="1:5" ht="8.25" customHeight="1" x14ac:dyDescent="0.25">
      <c r="A333" s="121" t="s">
        <v>48</v>
      </c>
      <c r="B333" s="124"/>
      <c r="C333" s="125"/>
      <c r="D333" s="125"/>
      <c r="E333" s="126"/>
    </row>
    <row r="334" spans="1:5" ht="11.25" customHeight="1" x14ac:dyDescent="0.25">
      <c r="A334" s="122"/>
      <c r="B334" s="127"/>
      <c r="C334" s="128"/>
      <c r="D334" s="128"/>
      <c r="E334" s="129"/>
    </row>
    <row r="335" spans="1:5" ht="9" customHeight="1" thickBot="1" x14ac:dyDescent="0.3">
      <c r="A335" s="123"/>
      <c r="B335" s="130"/>
      <c r="C335" s="131"/>
      <c r="D335" s="131"/>
      <c r="E335" s="132"/>
    </row>
    <row r="336" spans="1:5" ht="12.75" customHeight="1" thickBot="1" x14ac:dyDescent="0.3">
      <c r="A336" s="46"/>
      <c r="B336" s="47"/>
      <c r="C336" s="47"/>
      <c r="D336" s="47"/>
      <c r="E336" s="47"/>
    </row>
    <row r="337" spans="1:5" ht="45.75" customHeight="1" thickBot="1" x14ac:dyDescent="0.3">
      <c r="A337" s="20" t="s">
        <v>106</v>
      </c>
      <c r="B337" s="68" t="s">
        <v>114</v>
      </c>
      <c r="C337" s="67" t="s">
        <v>41</v>
      </c>
      <c r="D337" s="40"/>
      <c r="E337" s="41"/>
    </row>
    <row r="338" spans="1:5" ht="21" customHeight="1" thickBot="1" x14ac:dyDescent="0.3">
      <c r="A338" s="4" t="s">
        <v>10</v>
      </c>
      <c r="B338" s="221" t="s">
        <v>113</v>
      </c>
      <c r="C338" s="222"/>
      <c r="D338" s="222"/>
      <c r="E338" s="223"/>
    </row>
    <row r="339" spans="1:5" ht="15.75" thickBot="1" x14ac:dyDescent="0.3">
      <c r="A339" s="4" t="s">
        <v>15</v>
      </c>
      <c r="B339" s="115" t="s">
        <v>112</v>
      </c>
      <c r="C339" s="116"/>
      <c r="D339" s="116"/>
      <c r="E339" s="117"/>
    </row>
    <row r="340" spans="1:5" x14ac:dyDescent="0.25">
      <c r="A340" s="107"/>
      <c r="B340" s="18">
        <v>2018</v>
      </c>
      <c r="C340" s="18">
        <v>2019</v>
      </c>
      <c r="D340" s="18">
        <v>2020</v>
      </c>
      <c r="E340" s="18">
        <v>2021</v>
      </c>
    </row>
    <row r="341" spans="1:5" ht="15.75" thickBot="1" x14ac:dyDescent="0.3">
      <c r="A341" s="108"/>
      <c r="B341" s="19" t="s">
        <v>6</v>
      </c>
      <c r="C341" s="19" t="s">
        <v>7</v>
      </c>
      <c r="D341" s="19" t="s">
        <v>7</v>
      </c>
      <c r="E341" s="19" t="s">
        <v>7</v>
      </c>
    </row>
    <row r="342" spans="1:5" ht="17.25" customHeight="1" thickBot="1" x14ac:dyDescent="0.3">
      <c r="A342" s="4" t="s">
        <v>9</v>
      </c>
      <c r="B342" s="6"/>
      <c r="C342" s="6">
        <v>7</v>
      </c>
      <c r="D342" s="6"/>
      <c r="E342" s="6"/>
    </row>
    <row r="343" spans="1:5" ht="15.75" thickBot="1" x14ac:dyDescent="0.3">
      <c r="A343" s="4" t="s">
        <v>16</v>
      </c>
      <c r="B343" s="6"/>
      <c r="C343" s="6">
        <v>25000</v>
      </c>
      <c r="D343" s="6">
        <v>0</v>
      </c>
      <c r="E343" s="6">
        <v>0</v>
      </c>
    </row>
    <row r="344" spans="1:5" ht="12.75" customHeight="1" thickBot="1" x14ac:dyDescent="0.3">
      <c r="A344" s="4" t="s">
        <v>23</v>
      </c>
      <c r="B344" s="6" t="e">
        <f>B343/B342</f>
        <v>#DIV/0!</v>
      </c>
      <c r="C344" s="6">
        <f>C343/C342</f>
        <v>3571.4285714285716</v>
      </c>
      <c r="D344" s="6" t="e">
        <f>D343/D342</f>
        <v>#DIV/0!</v>
      </c>
      <c r="E344" s="6" t="e">
        <f>E343/E342</f>
        <v>#DIV/0!</v>
      </c>
    </row>
    <row r="345" spans="1:5" ht="9" customHeight="1" thickBot="1" x14ac:dyDescent="0.3">
      <c r="A345" s="4" t="s">
        <v>17</v>
      </c>
      <c r="B345" s="63" t="s">
        <v>22</v>
      </c>
      <c r="C345" s="7" t="e">
        <f t="shared" ref="C345:E347" si="10">C342/B342-1</f>
        <v>#DIV/0!</v>
      </c>
      <c r="D345" s="7">
        <f t="shared" si="10"/>
        <v>-1</v>
      </c>
      <c r="E345" s="7" t="e">
        <f t="shared" si="10"/>
        <v>#DIV/0!</v>
      </c>
    </row>
    <row r="346" spans="1:5" ht="15.75" thickBot="1" x14ac:dyDescent="0.3">
      <c r="A346" s="4" t="s">
        <v>18</v>
      </c>
      <c r="B346" s="63" t="s">
        <v>22</v>
      </c>
      <c r="C346" s="7" t="e">
        <f t="shared" si="10"/>
        <v>#DIV/0!</v>
      </c>
      <c r="D346" s="7">
        <f t="shared" si="10"/>
        <v>-1</v>
      </c>
      <c r="E346" s="7" t="e">
        <f t="shared" si="10"/>
        <v>#DIV/0!</v>
      </c>
    </row>
    <row r="347" spans="1:5" ht="15.75" thickBot="1" x14ac:dyDescent="0.3">
      <c r="A347" s="4" t="s">
        <v>19</v>
      </c>
      <c r="B347" s="63" t="s">
        <v>22</v>
      </c>
      <c r="C347" s="7" t="e">
        <f t="shared" si="10"/>
        <v>#DIV/0!</v>
      </c>
      <c r="D347" s="7" t="e">
        <f t="shared" si="10"/>
        <v>#DIV/0!</v>
      </c>
      <c r="E347" s="7" t="e">
        <f t="shared" si="10"/>
        <v>#DIV/0!</v>
      </c>
    </row>
    <row r="348" spans="1:5" ht="15.75" thickBot="1" x14ac:dyDescent="0.3">
      <c r="A348" s="139" t="s">
        <v>111</v>
      </c>
      <c r="B348" s="140"/>
      <c r="C348" s="140"/>
      <c r="D348" s="140"/>
      <c r="E348" s="141"/>
    </row>
    <row r="349" spans="1:5" x14ac:dyDescent="0.25">
      <c r="A349" s="107"/>
      <c r="B349" s="18">
        <v>2018</v>
      </c>
      <c r="C349" s="18">
        <v>2019</v>
      </c>
      <c r="D349" s="18">
        <v>2020</v>
      </c>
      <c r="E349" s="18">
        <v>2021</v>
      </c>
    </row>
    <row r="350" spans="1:5" ht="15.75" thickBot="1" x14ac:dyDescent="0.3">
      <c r="A350" s="108"/>
      <c r="B350" s="19" t="s">
        <v>6</v>
      </c>
      <c r="C350" s="19" t="s">
        <v>7</v>
      </c>
      <c r="D350" s="19" t="s">
        <v>7</v>
      </c>
      <c r="E350" s="19" t="s">
        <v>7</v>
      </c>
    </row>
    <row r="351" spans="1:5" ht="15.75" thickBot="1" x14ac:dyDescent="0.3">
      <c r="A351" s="1" t="s">
        <v>36</v>
      </c>
      <c r="B351" s="8"/>
      <c r="C351" s="8"/>
      <c r="D351" s="8"/>
      <c r="E351" s="8"/>
    </row>
    <row r="352" spans="1:5" ht="15.75" thickBot="1" x14ac:dyDescent="0.3">
      <c r="A352" s="1" t="s">
        <v>37</v>
      </c>
      <c r="B352" s="11"/>
      <c r="C352" s="8">
        <v>25000</v>
      </c>
      <c r="D352" s="8"/>
      <c r="E352" s="8"/>
    </row>
    <row r="353" spans="1:5" ht="15.75" thickBot="1" x14ac:dyDescent="0.3">
      <c r="A353" s="102" t="s">
        <v>39</v>
      </c>
      <c r="B353" s="11"/>
      <c r="C353" s="8">
        <v>25000</v>
      </c>
      <c r="D353" s="8"/>
      <c r="E353" s="8"/>
    </row>
    <row r="354" spans="1:5" ht="12.75" customHeight="1" thickBot="1" x14ac:dyDescent="0.3">
      <c r="A354" s="21" t="s">
        <v>110</v>
      </c>
      <c r="B354" s="11">
        <f>B352+B351</f>
        <v>0</v>
      </c>
      <c r="C354" s="11">
        <f>C352+C351</f>
        <v>25000</v>
      </c>
      <c r="D354" s="11">
        <f>D352+D351</f>
        <v>0</v>
      </c>
      <c r="E354" s="11">
        <f>E352+E351</f>
        <v>0</v>
      </c>
    </row>
    <row r="355" spans="1:5" ht="9" customHeight="1" thickBot="1" x14ac:dyDescent="0.3">
      <c r="A355" s="46"/>
      <c r="B355" s="47"/>
      <c r="C355" s="47"/>
      <c r="D355" s="47"/>
      <c r="E355" s="47"/>
    </row>
    <row r="356" spans="1:5" ht="15.75" thickBot="1" x14ac:dyDescent="0.3">
      <c r="A356" s="10" t="s">
        <v>39</v>
      </c>
      <c r="B356" s="11"/>
      <c r="C356" s="29"/>
      <c r="D356" s="29"/>
      <c r="E356" s="29"/>
    </row>
    <row r="357" spans="1:5" ht="36.75" thickBot="1" x14ac:dyDescent="0.3">
      <c r="A357" s="15" t="s">
        <v>49</v>
      </c>
      <c r="B357" s="48">
        <f>B354+B332+B311+B289+B254+B217+B180+B143+B106+B69</f>
        <v>2059750</v>
      </c>
      <c r="C357" s="48">
        <f>C40+C77+C114+C151+C188+C225+C267+C300+C321+C343</f>
        <v>2416000</v>
      </c>
      <c r="D357" s="48">
        <f>D40+D77+D114+D151+D188+D225+D267+D300+D321+D343</f>
        <v>2177750</v>
      </c>
      <c r="E357" s="48">
        <f>E40+E77+E114+E151+E188+E225+E267+E300+E321+E343</f>
        <v>2428776</v>
      </c>
    </row>
    <row r="358" spans="1:5" ht="24.75" thickBot="1" x14ac:dyDescent="0.3">
      <c r="A358" s="15" t="s">
        <v>50</v>
      </c>
      <c r="B358" s="48">
        <f>B359+B362+B365+B368+B371+B374+B377+B380+B382</f>
        <v>2059750</v>
      </c>
      <c r="C358" s="48">
        <f>C359+C362+C365+C368+C374+C377+C380+C382</f>
        <v>2416000</v>
      </c>
      <c r="D358" s="48">
        <f>D359+D362+D365+D368+D374+D377+D380+D382</f>
        <v>2177750</v>
      </c>
      <c r="E358" s="48">
        <f>E359+E362+E365+E368+E374+E377+E380+E382</f>
        <v>2428776</v>
      </c>
    </row>
    <row r="359" spans="1:5" ht="15.75" thickBot="1" x14ac:dyDescent="0.3">
      <c r="A359" s="1" t="s">
        <v>0</v>
      </c>
      <c r="B359" s="23">
        <f>B360+B361</f>
        <v>564000</v>
      </c>
      <c r="C359" s="23">
        <f>C48+C85+C122+C159+C196+C233</f>
        <v>677000</v>
      </c>
      <c r="D359" s="23">
        <f>D48+D85+D122+D159+D196+D233</f>
        <v>677000</v>
      </c>
      <c r="E359" s="23">
        <f>E48+E85+E122+E159+E196+E233</f>
        <v>677000</v>
      </c>
    </row>
    <row r="360" spans="1:5" ht="15.75" thickBot="1" x14ac:dyDescent="0.3">
      <c r="A360" s="10" t="s">
        <v>39</v>
      </c>
      <c r="B360" s="11">
        <f>B48+B85+B122+B159+B196+B233</f>
        <v>564000</v>
      </c>
      <c r="C360" s="11">
        <f>C49+C86+C123+C160+C197+C234</f>
        <v>677000</v>
      </c>
      <c r="D360" s="11">
        <f>D49+D123+D160</f>
        <v>677000</v>
      </c>
      <c r="E360" s="11">
        <f>E49+E123+E160</f>
        <v>677000</v>
      </c>
    </row>
    <row r="361" spans="1:5" ht="15.75" thickBot="1" x14ac:dyDescent="0.3">
      <c r="A361" s="10" t="s">
        <v>42</v>
      </c>
      <c r="B361" s="11">
        <f>B50+B124+B161</f>
        <v>0</v>
      </c>
      <c r="C361" s="11">
        <f>C50+C124+C161</f>
        <v>0</v>
      </c>
      <c r="D361" s="11">
        <f>D50+D124+D161</f>
        <v>0</v>
      </c>
      <c r="E361" s="11">
        <f>E50+E124+E161</f>
        <v>0</v>
      </c>
    </row>
    <row r="362" spans="1:5" ht="24.75" thickBot="1" x14ac:dyDescent="0.3">
      <c r="A362" s="1" t="s">
        <v>31</v>
      </c>
      <c r="B362" s="23">
        <f>B51+B88+B125+B162</f>
        <v>58000</v>
      </c>
      <c r="C362" s="23">
        <f>C51+C88+C125+C162</f>
        <v>60000</v>
      </c>
      <c r="D362" s="23">
        <f>D51+D88+D125+D162</f>
        <v>60000</v>
      </c>
      <c r="E362" s="23">
        <f>E51+E88+E125+E162</f>
        <v>60000</v>
      </c>
    </row>
    <row r="363" spans="1:5" ht="15.75" thickBot="1" x14ac:dyDescent="0.3">
      <c r="A363" s="10" t="s">
        <v>39</v>
      </c>
      <c r="B363" s="8">
        <f>B52+B126+B163</f>
        <v>58000</v>
      </c>
      <c r="C363" s="8">
        <f>C52+C126+C163</f>
        <v>60000</v>
      </c>
      <c r="D363" s="8">
        <f>D52+D126+D163</f>
        <v>60000</v>
      </c>
      <c r="E363" s="8">
        <f>E52+E126+E163</f>
        <v>60000</v>
      </c>
    </row>
    <row r="364" spans="1:5" ht="15.75" thickBot="1" x14ac:dyDescent="0.3">
      <c r="A364" s="10" t="s">
        <v>42</v>
      </c>
      <c r="B364" s="11">
        <f>B53+B127+B161</f>
        <v>0</v>
      </c>
      <c r="C364" s="11">
        <f>C53+C127+C161</f>
        <v>0</v>
      </c>
      <c r="D364" s="11">
        <f>D53+D127+D161</f>
        <v>0</v>
      </c>
      <c r="E364" s="11">
        <f>E53+E127+E161</f>
        <v>0</v>
      </c>
    </row>
    <row r="365" spans="1:5" ht="15.75" thickBot="1" x14ac:dyDescent="0.3">
      <c r="A365" s="1" t="s">
        <v>1</v>
      </c>
      <c r="B365" s="23">
        <f>B54+B91+B128+B165+B239+B202</f>
        <v>1064750</v>
      </c>
      <c r="C365" s="23">
        <f>C54+C91+C128+C165+C239</f>
        <v>1221000</v>
      </c>
      <c r="D365" s="23">
        <f>D54+D91+D128+D165+D239</f>
        <v>1052750</v>
      </c>
      <c r="E365" s="23">
        <f>E54+E91+E128+E165+E239</f>
        <v>1303776</v>
      </c>
    </row>
    <row r="366" spans="1:5" ht="15.75" thickBot="1" x14ac:dyDescent="0.3">
      <c r="A366" s="10" t="s">
        <v>39</v>
      </c>
      <c r="B366" s="11">
        <f>B55+B129+B166+B92+B240</f>
        <v>1064750</v>
      </c>
      <c r="C366" s="11">
        <f t="shared" ref="C366:E366" si="11">C55+C129+C166+C92+C240</f>
        <v>1221000</v>
      </c>
      <c r="D366" s="11">
        <f t="shared" si="11"/>
        <v>1052750</v>
      </c>
      <c r="E366" s="11">
        <f t="shared" si="11"/>
        <v>1303776</v>
      </c>
    </row>
    <row r="367" spans="1:5" ht="15.75" thickBot="1" x14ac:dyDescent="0.3">
      <c r="A367" s="10" t="s">
        <v>42</v>
      </c>
      <c r="B367" s="11">
        <f t="shared" ref="B367:E367" si="12">B56+B130+B167</f>
        <v>0</v>
      </c>
      <c r="C367" s="11">
        <f t="shared" si="12"/>
        <v>0</v>
      </c>
      <c r="D367" s="11">
        <f t="shared" si="12"/>
        <v>0</v>
      </c>
      <c r="E367" s="11">
        <f t="shared" si="12"/>
        <v>0</v>
      </c>
    </row>
    <row r="368" spans="1:5" ht="15.75" thickBot="1" x14ac:dyDescent="0.3">
      <c r="A368" s="1" t="s">
        <v>2</v>
      </c>
      <c r="B368" s="23">
        <f>B369+B370</f>
        <v>0</v>
      </c>
      <c r="C368" s="23">
        <f>C369+C370</f>
        <v>0</v>
      </c>
      <c r="D368" s="23">
        <f>D369+D370</f>
        <v>0</v>
      </c>
      <c r="E368" s="23">
        <f>E369+E370</f>
        <v>0</v>
      </c>
    </row>
    <row r="369" spans="1:5" ht="15.75" thickBot="1" x14ac:dyDescent="0.3">
      <c r="A369" s="10" t="s">
        <v>39</v>
      </c>
      <c r="B369" s="8">
        <f t="shared" ref="B369:E370" si="13">B58+B132+B169</f>
        <v>0</v>
      </c>
      <c r="C369" s="8">
        <f t="shared" si="13"/>
        <v>0</v>
      </c>
      <c r="D369" s="8">
        <f t="shared" si="13"/>
        <v>0</v>
      </c>
      <c r="E369" s="8">
        <f t="shared" si="13"/>
        <v>0</v>
      </c>
    </row>
    <row r="370" spans="1:5" ht="15.75" thickBot="1" x14ac:dyDescent="0.3">
      <c r="A370" s="10" t="s">
        <v>42</v>
      </c>
      <c r="B370" s="11">
        <f t="shared" si="13"/>
        <v>0</v>
      </c>
      <c r="C370" s="11">
        <f t="shared" si="13"/>
        <v>0</v>
      </c>
      <c r="D370" s="11">
        <f t="shared" si="13"/>
        <v>0</v>
      </c>
      <c r="E370" s="11">
        <f t="shared" si="13"/>
        <v>0</v>
      </c>
    </row>
    <row r="371" spans="1:5" ht="15.75" thickBot="1" x14ac:dyDescent="0.3">
      <c r="A371" s="1" t="s">
        <v>24</v>
      </c>
      <c r="B371" s="23">
        <f>B372+B373</f>
        <v>0</v>
      </c>
      <c r="C371" s="23">
        <f>C372+C373</f>
        <v>0</v>
      </c>
      <c r="D371" s="23">
        <f>D372+D373</f>
        <v>0</v>
      </c>
      <c r="E371" s="23">
        <f>E372+E373</f>
        <v>0</v>
      </c>
    </row>
    <row r="372" spans="1:5" ht="15.75" thickBot="1" x14ac:dyDescent="0.3">
      <c r="A372" s="10" t="s">
        <v>39</v>
      </c>
      <c r="B372" s="8">
        <f t="shared" ref="B372:E373" si="14">B61+B135+B172</f>
        <v>0</v>
      </c>
      <c r="C372" s="8">
        <f t="shared" si="14"/>
        <v>0</v>
      </c>
      <c r="D372" s="8">
        <f t="shared" si="14"/>
        <v>0</v>
      </c>
      <c r="E372" s="8">
        <f t="shared" si="14"/>
        <v>0</v>
      </c>
    </row>
    <row r="373" spans="1:5" ht="15.75" thickBot="1" x14ac:dyDescent="0.3">
      <c r="A373" s="10" t="s">
        <v>42</v>
      </c>
      <c r="B373" s="11">
        <f t="shared" si="14"/>
        <v>0</v>
      </c>
      <c r="C373" s="11">
        <f t="shared" si="14"/>
        <v>0</v>
      </c>
      <c r="D373" s="11">
        <f t="shared" si="14"/>
        <v>0</v>
      </c>
      <c r="E373" s="11">
        <f t="shared" si="14"/>
        <v>0</v>
      </c>
    </row>
    <row r="374" spans="1:5" ht="15.75" thickBot="1" x14ac:dyDescent="0.3">
      <c r="A374" s="1" t="s">
        <v>25</v>
      </c>
      <c r="B374" s="23">
        <f>B63+B100+B137+B174+B211+B248</f>
        <v>373000</v>
      </c>
      <c r="C374" s="23">
        <v>373000</v>
      </c>
      <c r="D374" s="23">
        <v>373000</v>
      </c>
      <c r="E374" s="23">
        <v>373000</v>
      </c>
    </row>
    <row r="375" spans="1:5" ht="15.75" thickBot="1" x14ac:dyDescent="0.3">
      <c r="A375" s="10" t="s">
        <v>39</v>
      </c>
      <c r="B375" s="8">
        <f>B64+B101+B138+B175+B212+B249</f>
        <v>373000</v>
      </c>
      <c r="C375" s="8">
        <v>373000</v>
      </c>
      <c r="D375" s="8">
        <v>373000</v>
      </c>
      <c r="E375" s="8">
        <v>373000</v>
      </c>
    </row>
    <row r="376" spans="1:5" ht="15.75" thickBot="1" x14ac:dyDescent="0.3">
      <c r="A376" s="10" t="s">
        <v>42</v>
      </c>
      <c r="B376" s="11">
        <f t="shared" ref="B376:E376" si="15">B65+B139+B176</f>
        <v>0</v>
      </c>
      <c r="C376" s="11">
        <f t="shared" si="15"/>
        <v>0</v>
      </c>
      <c r="D376" s="11">
        <f t="shared" si="15"/>
        <v>0</v>
      </c>
      <c r="E376" s="11">
        <f t="shared" si="15"/>
        <v>0</v>
      </c>
    </row>
    <row r="377" spans="1:5" ht="24.75" thickBot="1" x14ac:dyDescent="0.3">
      <c r="A377" s="1" t="s">
        <v>3</v>
      </c>
      <c r="B377" s="23">
        <f>B140+B66</f>
        <v>0</v>
      </c>
      <c r="C377" s="23">
        <f>C140+C66</f>
        <v>0</v>
      </c>
      <c r="D377" s="23">
        <f>D140+D66</f>
        <v>0</v>
      </c>
      <c r="E377" s="23">
        <f>E140+E66</f>
        <v>0</v>
      </c>
    </row>
    <row r="378" spans="1:5" ht="15.75" thickBot="1" x14ac:dyDescent="0.3">
      <c r="A378" s="10" t="s">
        <v>39</v>
      </c>
      <c r="B378" s="8">
        <f t="shared" ref="B378:E379" si="16">B67+B141+B178</f>
        <v>0</v>
      </c>
      <c r="C378" s="8">
        <f t="shared" si="16"/>
        <v>0</v>
      </c>
      <c r="D378" s="8">
        <f t="shared" si="16"/>
        <v>0</v>
      </c>
      <c r="E378" s="8">
        <f t="shared" si="16"/>
        <v>0</v>
      </c>
    </row>
    <row r="379" spans="1:5" ht="15.75" thickBot="1" x14ac:dyDescent="0.3">
      <c r="A379" s="10" t="s">
        <v>42</v>
      </c>
      <c r="B379" s="11">
        <f t="shared" si="16"/>
        <v>0</v>
      </c>
      <c r="C379" s="11">
        <f t="shared" si="16"/>
        <v>0</v>
      </c>
      <c r="D379" s="11">
        <f t="shared" si="16"/>
        <v>0</v>
      </c>
      <c r="E379" s="11">
        <f t="shared" si="16"/>
        <v>0</v>
      </c>
    </row>
    <row r="380" spans="1:5" ht="15.75" thickBot="1" x14ac:dyDescent="0.3">
      <c r="A380" s="1" t="s">
        <v>109</v>
      </c>
      <c r="B380" s="8">
        <f>B286</f>
        <v>0</v>
      </c>
      <c r="C380" s="23">
        <f>C286</f>
        <v>50000</v>
      </c>
      <c r="D380" s="8">
        <f>D286</f>
        <v>0</v>
      </c>
      <c r="E380" s="8">
        <f>E286</f>
        <v>0</v>
      </c>
    </row>
    <row r="381" spans="1:5" ht="15.75" thickBot="1" x14ac:dyDescent="0.3">
      <c r="A381" s="1" t="s">
        <v>39</v>
      </c>
      <c r="B381" s="8"/>
      <c r="C381" s="8">
        <f>C287</f>
        <v>50000</v>
      </c>
      <c r="D381" s="8"/>
      <c r="E381" s="8"/>
    </row>
    <row r="382" spans="1:5" ht="15.75" thickBot="1" x14ac:dyDescent="0.3">
      <c r="A382" s="1" t="s">
        <v>20</v>
      </c>
      <c r="B382" s="8">
        <f>B309+B330+B238+B352</f>
        <v>0</v>
      </c>
      <c r="C382" s="23">
        <f>C309+C330+C238+C352</f>
        <v>35000</v>
      </c>
      <c r="D382" s="8">
        <f>D309+D330+D238+D352</f>
        <v>15000</v>
      </c>
      <c r="E382" s="8">
        <f>E309+E330+E238+E352</f>
        <v>15000</v>
      </c>
    </row>
    <row r="383" spans="1:5" ht="15.75" thickBot="1" x14ac:dyDescent="0.3">
      <c r="A383" s="1" t="s">
        <v>39</v>
      </c>
      <c r="B383" s="8"/>
      <c r="C383" s="8">
        <v>35000</v>
      </c>
      <c r="D383" s="8">
        <f>D310+D331+D239+D353</f>
        <v>15000</v>
      </c>
      <c r="E383" s="8">
        <v>15000</v>
      </c>
    </row>
    <row r="384" spans="1:5" ht="15.75" thickBot="1" x14ac:dyDescent="0.3">
      <c r="A384" s="25" t="s">
        <v>34</v>
      </c>
      <c r="B384" s="26">
        <f>IF(B358-B357=0,0,"Error")</f>
        <v>0</v>
      </c>
      <c r="C384" s="26">
        <f>IF(C358-C357=0,0,"Error")</f>
        <v>0</v>
      </c>
      <c r="D384" s="26">
        <f>IF(D358-D357=0,0,"Error")</f>
        <v>0</v>
      </c>
      <c r="E384" s="26">
        <f>IF(E358-E357=0,0,"Error")</f>
        <v>0</v>
      </c>
    </row>
  </sheetData>
  <mergeCells count="87">
    <mergeCell ref="B262:E262"/>
    <mergeCell ref="B263:E263"/>
    <mergeCell ref="B338:E338"/>
    <mergeCell ref="B339:E339"/>
    <mergeCell ref="A291:E291"/>
    <mergeCell ref="A292:E292"/>
    <mergeCell ref="D294:E294"/>
    <mergeCell ref="A349:A350"/>
    <mergeCell ref="A297:A298"/>
    <mergeCell ref="B296:E296"/>
    <mergeCell ref="A258:E258"/>
    <mergeCell ref="A259:E259"/>
    <mergeCell ref="B260:E260"/>
    <mergeCell ref="D261:E261"/>
    <mergeCell ref="A340:A341"/>
    <mergeCell ref="A305:E305"/>
    <mergeCell ref="B317:E317"/>
    <mergeCell ref="A318:A319"/>
    <mergeCell ref="A326:E326"/>
    <mergeCell ref="A306:A307"/>
    <mergeCell ref="A312:A314"/>
    <mergeCell ref="B312:E314"/>
    <mergeCell ref="B182:E182"/>
    <mergeCell ref="B183:E183"/>
    <mergeCell ref="B184:E184"/>
    <mergeCell ref="A185:A186"/>
    <mergeCell ref="A193:E193"/>
    <mergeCell ref="A194:A195"/>
    <mergeCell ref="B219:E219"/>
    <mergeCell ref="B220:E220"/>
    <mergeCell ref="B221:E221"/>
    <mergeCell ref="B274:E274"/>
    <mergeCell ref="B273:E273"/>
    <mergeCell ref="B272:E272"/>
    <mergeCell ref="A283:E283"/>
    <mergeCell ref="A284:A285"/>
    <mergeCell ref="B290:E290"/>
    <mergeCell ref="A157:A158"/>
    <mergeCell ref="A348:E348"/>
    <mergeCell ref="A256:A257"/>
    <mergeCell ref="B147:E147"/>
    <mergeCell ref="A148:A149"/>
    <mergeCell ref="A156:E156"/>
    <mergeCell ref="B295:E295"/>
    <mergeCell ref="B293:E293"/>
    <mergeCell ref="A275:A276"/>
    <mergeCell ref="A327:A328"/>
    <mergeCell ref="A333:A335"/>
    <mergeCell ref="B333:E335"/>
    <mergeCell ref="B316:E316"/>
    <mergeCell ref="A264:A265"/>
    <mergeCell ref="A222:A223"/>
    <mergeCell ref="B12:E12"/>
    <mergeCell ref="A13:A14"/>
    <mergeCell ref="B20:E20"/>
    <mergeCell ref="B110:E110"/>
    <mergeCell ref="A32:E32"/>
    <mergeCell ref="B108:E108"/>
    <mergeCell ref="B109:E109"/>
    <mergeCell ref="A74:A75"/>
    <mergeCell ref="A82:E82"/>
    <mergeCell ref="A33:E33"/>
    <mergeCell ref="B71:E71"/>
    <mergeCell ref="B72:E72"/>
    <mergeCell ref="B73:E73"/>
    <mergeCell ref="A45:E45"/>
    <mergeCell ref="B5:E5"/>
    <mergeCell ref="B6:E6"/>
    <mergeCell ref="B7:E7"/>
    <mergeCell ref="A8:E8"/>
    <mergeCell ref="A2:E2"/>
    <mergeCell ref="B146:E146"/>
    <mergeCell ref="B145:E145"/>
    <mergeCell ref="A230:E230"/>
    <mergeCell ref="A231:A232"/>
    <mergeCell ref="A3:E3"/>
    <mergeCell ref="A120:A121"/>
    <mergeCell ref="A21:E21"/>
    <mergeCell ref="A119:E119"/>
    <mergeCell ref="A37:A38"/>
    <mergeCell ref="A46:A47"/>
    <mergeCell ref="B35:E35"/>
    <mergeCell ref="B34:E34"/>
    <mergeCell ref="B36:E36"/>
    <mergeCell ref="A83:A84"/>
    <mergeCell ref="A111:A112"/>
    <mergeCell ref="A9:E11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2"/>
  <sheetViews>
    <sheetView view="pageBreakPreview" topLeftCell="A232" zoomScale="60" zoomScaleNormal="140" workbookViewId="0">
      <selection activeCell="C268" sqref="C268"/>
    </sheetView>
  </sheetViews>
  <sheetFormatPr defaultRowHeight="15" x14ac:dyDescent="0.25"/>
  <cols>
    <col min="1" max="1" width="28.5703125" customWidth="1"/>
    <col min="2" max="5" width="11.7109375" customWidth="1"/>
  </cols>
  <sheetData>
    <row r="2" spans="1:5" ht="30.75" customHeight="1" x14ac:dyDescent="0.25">
      <c r="A2" s="255" t="s">
        <v>35</v>
      </c>
      <c r="B2" s="255"/>
      <c r="C2" s="255"/>
      <c r="D2" s="255"/>
      <c r="E2" s="255"/>
    </row>
    <row r="3" spans="1:5" ht="18" customHeight="1" x14ac:dyDescent="0.25">
      <c r="A3" s="157" t="s">
        <v>43</v>
      </c>
      <c r="B3" s="157"/>
      <c r="C3" s="157"/>
      <c r="D3" s="157"/>
      <c r="E3" s="157"/>
    </row>
    <row r="4" spans="1:5" ht="15.75" thickBot="1" x14ac:dyDescent="0.3"/>
    <row r="5" spans="1:5" ht="15.75" thickBot="1" x14ac:dyDescent="0.3">
      <c r="A5" s="17" t="s">
        <v>21</v>
      </c>
      <c r="B5" s="158" t="s">
        <v>232</v>
      </c>
      <c r="C5" s="158"/>
      <c r="D5" s="158"/>
      <c r="E5" s="158"/>
    </row>
    <row r="6" spans="1:5" ht="15.75" thickBot="1" x14ac:dyDescent="0.3">
      <c r="A6" s="17" t="s">
        <v>4</v>
      </c>
      <c r="B6" s="159" t="s">
        <v>231</v>
      </c>
      <c r="C6" s="160"/>
      <c r="D6" s="160"/>
      <c r="E6" s="161"/>
    </row>
    <row r="7" spans="1:5" ht="15.75" thickBot="1" x14ac:dyDescent="0.3">
      <c r="A7" s="17" t="s">
        <v>26</v>
      </c>
      <c r="B7" s="162" t="s">
        <v>5</v>
      </c>
      <c r="C7" s="163"/>
      <c r="D7" s="163"/>
      <c r="E7" s="164"/>
    </row>
    <row r="8" spans="1:5" ht="15.75" thickBot="1" x14ac:dyDescent="0.3">
      <c r="A8" s="142" t="s">
        <v>8</v>
      </c>
      <c r="B8" s="143"/>
      <c r="C8" s="143"/>
      <c r="D8" s="143"/>
      <c r="E8" s="144"/>
    </row>
    <row r="9" spans="1:5" ht="15.75" thickBot="1" x14ac:dyDescent="0.3">
      <c r="A9" s="227" t="s">
        <v>230</v>
      </c>
      <c r="B9" s="149"/>
      <c r="C9" s="149"/>
      <c r="D9" s="149"/>
      <c r="E9" s="228"/>
    </row>
    <row r="10" spans="1:5" ht="36.75" customHeight="1" thickBot="1" x14ac:dyDescent="0.3">
      <c r="A10" s="227"/>
      <c r="B10" s="149"/>
      <c r="C10" s="149"/>
      <c r="D10" s="149"/>
      <c r="E10" s="228"/>
    </row>
    <row r="11" spans="1:5" ht="15.75" thickBot="1" x14ac:dyDescent="0.3">
      <c r="A11" s="227"/>
      <c r="B11" s="149"/>
      <c r="C11" s="149"/>
      <c r="D11" s="149"/>
      <c r="E11" s="228"/>
    </row>
    <row r="12" spans="1:5" ht="38.25" customHeight="1" thickBot="1" x14ac:dyDescent="0.3">
      <c r="A12" s="16" t="s">
        <v>11</v>
      </c>
      <c r="B12" s="152" t="s">
        <v>229</v>
      </c>
      <c r="C12" s="229"/>
      <c r="D12" s="229"/>
      <c r="E12" s="230"/>
    </row>
    <row r="13" spans="1:5" ht="23.25" customHeight="1" x14ac:dyDescent="0.25">
      <c r="A13" s="107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5" ht="15.75" thickBot="1" x14ac:dyDescent="0.3">
      <c r="A14" s="108"/>
      <c r="B14" s="3" t="s">
        <v>6</v>
      </c>
      <c r="C14" s="3" t="s">
        <v>7</v>
      </c>
      <c r="D14" s="3" t="s">
        <v>7</v>
      </c>
      <c r="E14" s="3" t="s">
        <v>7</v>
      </c>
    </row>
    <row r="15" spans="1:5" ht="15.75" thickBot="1" x14ac:dyDescent="0.3">
      <c r="A15" s="58"/>
      <c r="B15" s="55" t="s">
        <v>30</v>
      </c>
      <c r="C15" s="55" t="s">
        <v>27</v>
      </c>
      <c r="D15" s="55" t="s">
        <v>27</v>
      </c>
      <c r="E15" s="55" t="s">
        <v>27</v>
      </c>
    </row>
    <row r="16" spans="1:5" ht="39.6" customHeight="1" thickBot="1" x14ac:dyDescent="0.3">
      <c r="A16" s="86" t="s">
        <v>13</v>
      </c>
      <c r="B16" s="231" t="s">
        <v>228</v>
      </c>
      <c r="C16" s="232"/>
      <c r="D16" s="232"/>
      <c r="E16" s="233"/>
    </row>
    <row r="17" spans="1:5" ht="23.25" customHeight="1" thickBot="1" x14ac:dyDescent="0.3">
      <c r="A17" s="118" t="s">
        <v>14</v>
      </c>
      <c r="B17" s="119"/>
      <c r="C17" s="119"/>
      <c r="D17" s="119"/>
      <c r="E17" s="120"/>
    </row>
    <row r="18" spans="1:5" ht="15.75" thickBot="1" x14ac:dyDescent="0.3">
      <c r="A18" s="34"/>
      <c r="B18" s="35"/>
      <c r="C18" s="33" t="s">
        <v>193</v>
      </c>
      <c r="D18" s="33" t="s">
        <v>193</v>
      </c>
      <c r="E18" s="33" t="s">
        <v>193</v>
      </c>
    </row>
    <row r="19" spans="1:5" ht="15.75" thickBot="1" x14ac:dyDescent="0.3">
      <c r="A19" s="60" t="s">
        <v>227</v>
      </c>
      <c r="B19" s="61"/>
      <c r="C19" s="62" t="s">
        <v>225</v>
      </c>
      <c r="D19" s="62" t="s">
        <v>27</v>
      </c>
      <c r="E19" s="62" t="s">
        <v>27</v>
      </c>
    </row>
    <row r="20" spans="1:5" ht="15.75" thickBot="1" x14ac:dyDescent="0.3">
      <c r="A20" s="85" t="s">
        <v>226</v>
      </c>
      <c r="B20" s="84"/>
      <c r="C20" s="83" t="s">
        <v>225</v>
      </c>
      <c r="D20" s="83" t="s">
        <v>224</v>
      </c>
      <c r="E20" s="62"/>
    </row>
    <row r="21" spans="1:5" ht="49.15" customHeight="1" thickBot="1" x14ac:dyDescent="0.3">
      <c r="A21" s="15" t="s">
        <v>55</v>
      </c>
      <c r="B21" s="112" t="s">
        <v>223</v>
      </c>
      <c r="C21" s="113"/>
      <c r="D21" s="113"/>
      <c r="E21" s="114"/>
    </row>
    <row r="22" spans="1:5" ht="15.75" thickBot="1" x14ac:dyDescent="0.3">
      <c r="A22" s="118" t="s">
        <v>14</v>
      </c>
      <c r="B22" s="119"/>
      <c r="C22" s="119"/>
      <c r="D22" s="119"/>
      <c r="E22" s="120"/>
    </row>
    <row r="23" spans="1:5" ht="15.75" thickBot="1" x14ac:dyDescent="0.3">
      <c r="A23" s="34"/>
      <c r="B23" s="35"/>
      <c r="C23" s="33" t="s">
        <v>193</v>
      </c>
      <c r="D23" s="33" t="s">
        <v>193</v>
      </c>
      <c r="E23" s="33" t="s">
        <v>193</v>
      </c>
    </row>
    <row r="24" spans="1:5" ht="23.25" thickBot="1" x14ac:dyDescent="0.3">
      <c r="A24" s="60" t="s">
        <v>222</v>
      </c>
      <c r="B24" s="61"/>
      <c r="C24" s="81" t="s">
        <v>27</v>
      </c>
      <c r="D24" s="81" t="s">
        <v>27</v>
      </c>
      <c r="E24" s="81" t="s">
        <v>27</v>
      </c>
    </row>
    <row r="25" spans="1:5" ht="15.75" thickBot="1" x14ac:dyDescent="0.3">
      <c r="A25" s="60" t="s">
        <v>221</v>
      </c>
      <c r="B25" s="61"/>
      <c r="C25" s="81" t="s">
        <v>27</v>
      </c>
      <c r="D25" s="81" t="s">
        <v>27</v>
      </c>
      <c r="E25" s="81" t="s">
        <v>27</v>
      </c>
    </row>
    <row r="26" spans="1:5" ht="15.75" thickBot="1" x14ac:dyDescent="0.3">
      <c r="A26" s="60" t="s">
        <v>220</v>
      </c>
      <c r="B26" s="61"/>
      <c r="C26" s="81">
        <v>0.25</v>
      </c>
      <c r="D26" s="81" t="s">
        <v>27</v>
      </c>
      <c r="E26" s="81" t="s">
        <v>27</v>
      </c>
    </row>
    <row r="27" spans="1:5" ht="23.25" thickBot="1" x14ac:dyDescent="0.3">
      <c r="A27" s="58" t="s">
        <v>219</v>
      </c>
      <c r="B27" s="59"/>
      <c r="C27" s="81">
        <v>0.5</v>
      </c>
      <c r="D27" s="81">
        <v>0.2</v>
      </c>
      <c r="E27" s="81">
        <v>0.2</v>
      </c>
    </row>
    <row r="28" spans="1:5" ht="90.75" thickBot="1" x14ac:dyDescent="0.3">
      <c r="A28" s="60" t="s">
        <v>218</v>
      </c>
      <c r="B28" s="61"/>
      <c r="C28" s="81">
        <v>0.5</v>
      </c>
      <c r="D28" s="81">
        <v>0.8</v>
      </c>
      <c r="E28" s="81">
        <v>0.8</v>
      </c>
    </row>
    <row r="29" spans="1:5" ht="34.5" thickBot="1" x14ac:dyDescent="0.3">
      <c r="A29" s="60" t="s">
        <v>217</v>
      </c>
      <c r="B29" s="61"/>
      <c r="C29" s="81">
        <v>1</v>
      </c>
      <c r="D29" s="81" t="s">
        <v>27</v>
      </c>
      <c r="E29" s="81" t="s">
        <v>27</v>
      </c>
    </row>
    <row r="30" spans="1:5" ht="45.75" thickBot="1" x14ac:dyDescent="0.3">
      <c r="A30" s="60" t="s">
        <v>216</v>
      </c>
      <c r="B30" s="61"/>
      <c r="C30" s="81" t="s">
        <v>27</v>
      </c>
      <c r="D30" s="81" t="s">
        <v>27</v>
      </c>
      <c r="E30" s="81" t="s">
        <v>27</v>
      </c>
    </row>
    <row r="31" spans="1:5" ht="34.5" thickBot="1" x14ac:dyDescent="0.3">
      <c r="A31" s="60" t="s">
        <v>215</v>
      </c>
      <c r="B31" s="61"/>
      <c r="C31" s="81" t="s">
        <v>27</v>
      </c>
      <c r="D31" s="81" t="s">
        <v>27</v>
      </c>
      <c r="E31" s="81" t="s">
        <v>27</v>
      </c>
    </row>
    <row r="32" spans="1:5" ht="34.5" thickBot="1" x14ac:dyDescent="0.3">
      <c r="A32" s="60" t="s">
        <v>214</v>
      </c>
      <c r="B32" s="61"/>
      <c r="C32" s="81" t="s">
        <v>27</v>
      </c>
      <c r="D32" s="81" t="s">
        <v>27</v>
      </c>
      <c r="E32" s="81" t="s">
        <v>27</v>
      </c>
    </row>
    <row r="33" spans="1:5" ht="57" thickBot="1" x14ac:dyDescent="0.3">
      <c r="A33" s="60" t="s">
        <v>213</v>
      </c>
      <c r="B33" s="61"/>
      <c r="C33" s="81" t="s">
        <v>27</v>
      </c>
      <c r="D33" s="81" t="s">
        <v>27</v>
      </c>
      <c r="E33" s="81" t="s">
        <v>27</v>
      </c>
    </row>
    <row r="34" spans="1:5" ht="23.25" thickBot="1" x14ac:dyDescent="0.3">
      <c r="A34" s="60" t="s">
        <v>212</v>
      </c>
      <c r="B34" s="61"/>
      <c r="C34" s="81">
        <v>0.05</v>
      </c>
      <c r="D34" s="81">
        <v>0.05</v>
      </c>
      <c r="E34" s="81">
        <v>0.05</v>
      </c>
    </row>
    <row r="35" spans="1:5" ht="15.75" thickBot="1" x14ac:dyDescent="0.3">
      <c r="A35" s="198" t="s">
        <v>157</v>
      </c>
      <c r="B35" s="199"/>
      <c r="C35" s="199"/>
      <c r="D35" s="199"/>
      <c r="E35" s="200"/>
    </row>
    <row r="36" spans="1:5" ht="15.75" thickBot="1" x14ac:dyDescent="0.3">
      <c r="A36" s="109" t="s">
        <v>38</v>
      </c>
      <c r="B36" s="110"/>
      <c r="C36" s="110"/>
      <c r="D36" s="110"/>
      <c r="E36" s="111"/>
    </row>
    <row r="37" spans="1:5" ht="15.75" thickBot="1" x14ac:dyDescent="0.3">
      <c r="A37" s="20" t="s">
        <v>28</v>
      </c>
      <c r="B37" s="224" t="s">
        <v>211</v>
      </c>
      <c r="C37" s="225"/>
      <c r="D37" s="225"/>
      <c r="E37" s="226"/>
    </row>
    <row r="38" spans="1:5" ht="15.75" thickBot="1" x14ac:dyDescent="0.3">
      <c r="A38" s="80" t="s">
        <v>10</v>
      </c>
      <c r="B38" s="154" t="s">
        <v>210</v>
      </c>
      <c r="C38" s="155"/>
      <c r="D38" s="155"/>
      <c r="E38" s="156"/>
    </row>
    <row r="39" spans="1:5" ht="15.75" thickBot="1" x14ac:dyDescent="0.3">
      <c r="A39" s="80" t="s">
        <v>15</v>
      </c>
      <c r="B39" s="136" t="s">
        <v>59</v>
      </c>
      <c r="C39" s="137"/>
      <c r="D39" s="137"/>
      <c r="E39" s="138"/>
    </row>
    <row r="40" spans="1:5" ht="12.75" customHeight="1" x14ac:dyDescent="0.25">
      <c r="A40" s="107"/>
      <c r="B40" s="18">
        <v>2018</v>
      </c>
      <c r="C40" s="18">
        <v>2019</v>
      </c>
      <c r="D40" s="18">
        <v>2020</v>
      </c>
      <c r="E40" s="18">
        <v>2021</v>
      </c>
    </row>
    <row r="41" spans="1:5" ht="9" customHeight="1" thickBot="1" x14ac:dyDescent="0.3">
      <c r="A41" s="108"/>
      <c r="B41" s="19" t="s">
        <v>6</v>
      </c>
      <c r="C41" s="19" t="s">
        <v>7</v>
      </c>
      <c r="D41" s="19" t="s">
        <v>7</v>
      </c>
      <c r="E41" s="19" t="s">
        <v>7</v>
      </c>
    </row>
    <row r="42" spans="1:5" ht="15.75" thickBot="1" x14ac:dyDescent="0.3">
      <c r="A42" s="80" t="s">
        <v>9</v>
      </c>
      <c r="B42" s="6">
        <v>24</v>
      </c>
      <c r="C42" s="6">
        <v>24</v>
      </c>
      <c r="D42" s="6">
        <v>24</v>
      </c>
      <c r="E42" s="6">
        <v>24</v>
      </c>
    </row>
    <row r="43" spans="1:5" ht="15.75" thickBot="1" x14ac:dyDescent="0.3">
      <c r="A43" s="80" t="s">
        <v>16</v>
      </c>
      <c r="B43" s="6">
        <f>B72</f>
        <v>0</v>
      </c>
      <c r="C43" s="6">
        <f>C72</f>
        <v>138500</v>
      </c>
      <c r="D43" s="6">
        <f>D72</f>
        <v>138500</v>
      </c>
      <c r="E43" s="6">
        <f>E72</f>
        <v>138500</v>
      </c>
    </row>
    <row r="44" spans="1:5" ht="15.75" thickBot="1" x14ac:dyDescent="0.3">
      <c r="A44" s="80" t="s">
        <v>23</v>
      </c>
      <c r="B44" s="6">
        <f>B43/B42</f>
        <v>0</v>
      </c>
      <c r="C44" s="6">
        <f>C43/C42</f>
        <v>5770.833333333333</v>
      </c>
      <c r="D44" s="6">
        <f>D43/D42</f>
        <v>5770.833333333333</v>
      </c>
      <c r="E44" s="6">
        <f>E43/E42</f>
        <v>5770.833333333333</v>
      </c>
    </row>
    <row r="45" spans="1:5" ht="15.75" thickBot="1" x14ac:dyDescent="0.3">
      <c r="A45" s="80" t="s">
        <v>17</v>
      </c>
      <c r="B45" s="78" t="s">
        <v>22</v>
      </c>
      <c r="C45" s="7">
        <f t="shared" ref="C45:E47" si="0">C42/B42-1</f>
        <v>0</v>
      </c>
      <c r="D45" s="7">
        <f t="shared" si="0"/>
        <v>0</v>
      </c>
      <c r="E45" s="7">
        <f t="shared" si="0"/>
        <v>0</v>
      </c>
    </row>
    <row r="46" spans="1:5" ht="15.75" thickBot="1" x14ac:dyDescent="0.3">
      <c r="A46" s="80" t="s">
        <v>18</v>
      </c>
      <c r="B46" s="78" t="s">
        <v>22</v>
      </c>
      <c r="C46" s="7" t="e">
        <f t="shared" si="0"/>
        <v>#DIV/0!</v>
      </c>
      <c r="D46" s="7">
        <f t="shared" si="0"/>
        <v>0</v>
      </c>
      <c r="E46" s="7">
        <f t="shared" si="0"/>
        <v>0</v>
      </c>
    </row>
    <row r="47" spans="1:5" ht="15.75" thickBot="1" x14ac:dyDescent="0.3">
      <c r="A47" s="80" t="s">
        <v>19</v>
      </c>
      <c r="B47" s="78" t="s">
        <v>22</v>
      </c>
      <c r="C47" s="7" t="e">
        <f t="shared" si="0"/>
        <v>#DIV/0!</v>
      </c>
      <c r="D47" s="7">
        <f t="shared" si="0"/>
        <v>0</v>
      </c>
      <c r="E47" s="7">
        <f t="shared" si="0"/>
        <v>0</v>
      </c>
    </row>
    <row r="48" spans="1:5" ht="15.75" thickBot="1" x14ac:dyDescent="0.3">
      <c r="A48" s="139" t="s">
        <v>33</v>
      </c>
      <c r="B48" s="140"/>
      <c r="C48" s="140"/>
      <c r="D48" s="140"/>
      <c r="E48" s="141"/>
    </row>
    <row r="49" spans="1:5" ht="12.75" customHeight="1" x14ac:dyDescent="0.25">
      <c r="A49" s="107"/>
      <c r="B49" s="18">
        <v>2018</v>
      </c>
      <c r="C49" s="18">
        <v>2019</v>
      </c>
      <c r="D49" s="18">
        <v>2020</v>
      </c>
      <c r="E49" s="18">
        <v>2021</v>
      </c>
    </row>
    <row r="50" spans="1:5" ht="9" customHeight="1" thickBot="1" x14ac:dyDescent="0.3">
      <c r="A50" s="108"/>
      <c r="B50" s="19" t="s">
        <v>6</v>
      </c>
      <c r="C50" s="19" t="s">
        <v>7</v>
      </c>
      <c r="D50" s="19" t="s">
        <v>7</v>
      </c>
      <c r="E50" s="19" t="s">
        <v>7</v>
      </c>
    </row>
    <row r="51" spans="1:5" ht="15.75" thickBot="1" x14ac:dyDescent="0.3">
      <c r="A51" s="1" t="s">
        <v>0</v>
      </c>
      <c r="B51" s="8">
        <f>SUM(B52:B53)</f>
        <v>0</v>
      </c>
      <c r="C51" s="8">
        <f t="shared" ref="C51:E51" si="1">SUM(C52:C53)</f>
        <v>118500</v>
      </c>
      <c r="D51" s="8">
        <f t="shared" si="1"/>
        <v>118500</v>
      </c>
      <c r="E51" s="8">
        <f t="shared" si="1"/>
        <v>118500</v>
      </c>
    </row>
    <row r="52" spans="1:5" ht="15.75" thickBot="1" x14ac:dyDescent="0.3">
      <c r="A52" s="10" t="s">
        <v>39</v>
      </c>
      <c r="B52" s="8">
        <v>0</v>
      </c>
      <c r="C52" s="8">
        <v>118500</v>
      </c>
      <c r="D52" s="8">
        <v>118500</v>
      </c>
      <c r="E52" s="8">
        <v>118500</v>
      </c>
    </row>
    <row r="53" spans="1:5" ht="15.75" thickBot="1" x14ac:dyDescent="0.3">
      <c r="A53" s="10" t="s">
        <v>40</v>
      </c>
      <c r="B53" s="11"/>
      <c r="C53" s="12"/>
      <c r="D53" s="12"/>
      <c r="E53" s="12"/>
    </row>
    <row r="54" spans="1:5" ht="24.75" thickBot="1" x14ac:dyDescent="0.3">
      <c r="A54" s="1" t="s">
        <v>31</v>
      </c>
      <c r="B54" s="8">
        <f>SUM(B55:B56)</f>
        <v>0</v>
      </c>
      <c r="C54" s="8">
        <f t="shared" ref="C54:E54" si="2">SUM(C55:C56)</f>
        <v>20000</v>
      </c>
      <c r="D54" s="8">
        <f t="shared" si="2"/>
        <v>20000</v>
      </c>
      <c r="E54" s="8">
        <f t="shared" si="2"/>
        <v>20000</v>
      </c>
    </row>
    <row r="55" spans="1:5" ht="15.75" thickBot="1" x14ac:dyDescent="0.3">
      <c r="A55" s="10" t="s">
        <v>39</v>
      </c>
      <c r="B55" s="8">
        <v>0</v>
      </c>
      <c r="C55" s="8">
        <v>20000</v>
      </c>
      <c r="D55" s="8">
        <v>20000</v>
      </c>
      <c r="E55" s="8">
        <v>20000</v>
      </c>
    </row>
    <row r="56" spans="1:5" ht="15.75" thickBot="1" x14ac:dyDescent="0.3">
      <c r="A56" s="10" t="s">
        <v>40</v>
      </c>
      <c r="B56" s="11"/>
      <c r="C56" s="8"/>
      <c r="D56" s="8"/>
      <c r="E56" s="8"/>
    </row>
    <row r="57" spans="1:5" ht="15.75" thickBot="1" x14ac:dyDescent="0.3">
      <c r="A57" s="1" t="s">
        <v>1</v>
      </c>
      <c r="B57" s="11">
        <v>0</v>
      </c>
      <c r="C57" s="8">
        <v>0</v>
      </c>
      <c r="D57" s="8">
        <v>0</v>
      </c>
      <c r="E57" s="8">
        <v>0</v>
      </c>
    </row>
    <row r="58" spans="1:5" ht="15.75" thickBot="1" x14ac:dyDescent="0.3">
      <c r="A58" s="10" t="s">
        <v>39</v>
      </c>
      <c r="B58" s="11"/>
      <c r="C58" s="8"/>
      <c r="D58" s="8"/>
      <c r="E58" s="8"/>
    </row>
    <row r="59" spans="1:5" ht="15.75" thickBot="1" x14ac:dyDescent="0.3">
      <c r="A59" s="10" t="s">
        <v>40</v>
      </c>
      <c r="B59" s="11"/>
      <c r="C59" s="8"/>
      <c r="D59" s="8"/>
      <c r="E59" s="8"/>
    </row>
    <row r="60" spans="1:5" ht="15.75" thickBot="1" x14ac:dyDescent="0.3">
      <c r="A60" s="1" t="s">
        <v>2</v>
      </c>
      <c r="B60" s="11">
        <v>0</v>
      </c>
      <c r="C60" s="8">
        <v>0</v>
      </c>
      <c r="D60" s="8">
        <v>0</v>
      </c>
      <c r="E60" s="8">
        <v>0</v>
      </c>
    </row>
    <row r="61" spans="1:5" ht="15.75" thickBot="1" x14ac:dyDescent="0.3">
      <c r="A61" s="10" t="s">
        <v>39</v>
      </c>
      <c r="B61" s="11"/>
      <c r="C61" s="8"/>
      <c r="D61" s="8"/>
      <c r="E61" s="8"/>
    </row>
    <row r="62" spans="1:5" ht="15.75" thickBot="1" x14ac:dyDescent="0.3">
      <c r="A62" s="10" t="s">
        <v>40</v>
      </c>
      <c r="B62" s="11"/>
      <c r="C62" s="8"/>
      <c r="D62" s="8"/>
      <c r="E62" s="8"/>
    </row>
    <row r="63" spans="1:5" ht="15.75" thickBot="1" x14ac:dyDescent="0.3">
      <c r="A63" s="1" t="s">
        <v>24</v>
      </c>
      <c r="B63" s="11">
        <v>0</v>
      </c>
      <c r="C63" s="8">
        <v>0</v>
      </c>
      <c r="D63" s="8">
        <v>0</v>
      </c>
      <c r="E63" s="8">
        <v>0</v>
      </c>
    </row>
    <row r="64" spans="1:5" ht="15.75" thickBot="1" x14ac:dyDescent="0.3">
      <c r="A64" s="10" t="s">
        <v>39</v>
      </c>
      <c r="B64" s="11"/>
      <c r="C64" s="8"/>
      <c r="D64" s="8"/>
      <c r="E64" s="8"/>
    </row>
    <row r="65" spans="1:5" ht="15.75" thickBot="1" x14ac:dyDescent="0.3">
      <c r="A65" s="10" t="s">
        <v>40</v>
      </c>
      <c r="B65" s="11"/>
      <c r="C65" s="8"/>
      <c r="D65" s="8"/>
      <c r="E65" s="8"/>
    </row>
    <row r="66" spans="1:5" ht="15.75" thickBot="1" x14ac:dyDescent="0.3">
      <c r="A66" s="1" t="s">
        <v>25</v>
      </c>
      <c r="B66" s="11">
        <v>0</v>
      </c>
      <c r="C66" s="8">
        <v>0</v>
      </c>
      <c r="D66" s="8">
        <v>0</v>
      </c>
      <c r="E66" s="8">
        <v>0</v>
      </c>
    </row>
    <row r="67" spans="1:5" ht="15.75" thickBot="1" x14ac:dyDescent="0.3">
      <c r="A67" s="10" t="s">
        <v>39</v>
      </c>
      <c r="B67" s="11"/>
      <c r="C67" s="8"/>
      <c r="D67" s="8"/>
      <c r="E67" s="8"/>
    </row>
    <row r="68" spans="1:5" ht="15.75" thickBot="1" x14ac:dyDescent="0.3">
      <c r="A68" s="10" t="s">
        <v>40</v>
      </c>
      <c r="B68" s="11"/>
      <c r="C68" s="8"/>
      <c r="D68" s="8"/>
      <c r="E68" s="8"/>
    </row>
    <row r="69" spans="1:5" ht="24.75" thickBot="1" x14ac:dyDescent="0.3">
      <c r="A69" s="1" t="s">
        <v>3</v>
      </c>
      <c r="B69" s="11">
        <v>0</v>
      </c>
      <c r="C69" s="8">
        <v>0</v>
      </c>
      <c r="D69" s="8">
        <f>C69*1.03*0.99</f>
        <v>0</v>
      </c>
      <c r="E69" s="8">
        <f>D69*1.03*0.99</f>
        <v>0</v>
      </c>
    </row>
    <row r="70" spans="1:5" ht="15.75" thickBot="1" x14ac:dyDescent="0.3">
      <c r="A70" s="10" t="s">
        <v>39</v>
      </c>
      <c r="B70" s="11"/>
      <c r="C70" s="29"/>
      <c r="D70" s="29"/>
      <c r="E70" s="29"/>
    </row>
    <row r="71" spans="1:5" ht="15.75" thickBot="1" x14ac:dyDescent="0.3">
      <c r="A71" s="10" t="s">
        <v>40</v>
      </c>
      <c r="B71" s="11"/>
      <c r="C71" s="31"/>
      <c r="D71" s="29"/>
      <c r="E71" s="29"/>
    </row>
    <row r="72" spans="1:5" ht="15.75" thickBot="1" x14ac:dyDescent="0.3">
      <c r="A72" s="44" t="s">
        <v>32</v>
      </c>
      <c r="B72" s="11">
        <f>B69+B66+B63+B60+B57+B54+B51</f>
        <v>0</v>
      </c>
      <c r="C72" s="11">
        <f>C69+C66+C63+C60+C57+C54+C51</f>
        <v>138500</v>
      </c>
      <c r="D72" s="11">
        <f>D69+D66+D63+D60+D57+D54+D51</f>
        <v>138500</v>
      </c>
      <c r="E72" s="11">
        <f>E69+E66+E63+E60+E57+E54+E51</f>
        <v>138500</v>
      </c>
    </row>
    <row r="73" spans="1:5" ht="15.75" thickBot="1" x14ac:dyDescent="0.3">
      <c r="A73" s="25" t="s">
        <v>34</v>
      </c>
      <c r="B73" s="26">
        <f>IF(B72-B43=0,0,"Error")</f>
        <v>0</v>
      </c>
      <c r="C73" s="26">
        <f>IF(C72-C43=0,0,"Error")</f>
        <v>0</v>
      </c>
      <c r="D73" s="26">
        <f>IF(D72-D43=0,0,"Error")</f>
        <v>0</v>
      </c>
      <c r="E73" s="26">
        <f>IF(E72-E43=0,0,"Error")</f>
        <v>0</v>
      </c>
    </row>
    <row r="74" spans="1:5" ht="15.75" thickBot="1" x14ac:dyDescent="0.3">
      <c r="A74" s="50" t="s">
        <v>209</v>
      </c>
      <c r="B74" s="170" t="s">
        <v>208</v>
      </c>
      <c r="C74" s="166"/>
      <c r="D74" s="166"/>
      <c r="E74" s="167"/>
    </row>
    <row r="75" spans="1:5" ht="15.75" thickBot="1" x14ac:dyDescent="0.3">
      <c r="A75" s="80" t="s">
        <v>10</v>
      </c>
      <c r="B75" s="118" t="s">
        <v>207</v>
      </c>
      <c r="C75" s="119"/>
      <c r="D75" s="119"/>
      <c r="E75" s="120"/>
    </row>
    <row r="76" spans="1:5" ht="15.75" thickBot="1" x14ac:dyDescent="0.3">
      <c r="A76" s="80" t="s">
        <v>15</v>
      </c>
      <c r="B76" s="136" t="s">
        <v>206</v>
      </c>
      <c r="C76" s="137"/>
      <c r="D76" s="137"/>
      <c r="E76" s="138"/>
    </row>
    <row r="77" spans="1:5" ht="12.75" customHeight="1" x14ac:dyDescent="0.25">
      <c r="A77" s="107"/>
      <c r="B77" s="18">
        <v>2018</v>
      </c>
      <c r="C77" s="18">
        <v>2019</v>
      </c>
      <c r="D77" s="18">
        <v>2020</v>
      </c>
      <c r="E77" s="18">
        <v>2021</v>
      </c>
    </row>
    <row r="78" spans="1:5" ht="9" customHeight="1" thickBot="1" x14ac:dyDescent="0.3">
      <c r="A78" s="108"/>
      <c r="B78" s="19" t="s">
        <v>6</v>
      </c>
      <c r="C78" s="19" t="s">
        <v>7</v>
      </c>
      <c r="D78" s="19" t="s">
        <v>7</v>
      </c>
      <c r="E78" s="19" t="s">
        <v>7</v>
      </c>
    </row>
    <row r="79" spans="1:5" ht="15.75" thickBot="1" x14ac:dyDescent="0.3">
      <c r="A79" s="80" t="s">
        <v>9</v>
      </c>
      <c r="B79" s="36">
        <v>15</v>
      </c>
      <c r="C79" s="36">
        <v>22</v>
      </c>
      <c r="D79" s="36">
        <v>25</v>
      </c>
      <c r="E79" s="36">
        <v>27</v>
      </c>
    </row>
    <row r="80" spans="1:5" ht="15.75" thickBot="1" x14ac:dyDescent="0.3">
      <c r="A80" s="80" t="s">
        <v>16</v>
      </c>
      <c r="B80" s="6">
        <f>B109</f>
        <v>0</v>
      </c>
      <c r="C80" s="6">
        <v>10000</v>
      </c>
      <c r="D80" s="6">
        <v>10000</v>
      </c>
      <c r="E80" s="6">
        <v>10000</v>
      </c>
    </row>
    <row r="81" spans="1:5" ht="15.75" thickBot="1" x14ac:dyDescent="0.3">
      <c r="A81" s="80" t="s">
        <v>23</v>
      </c>
      <c r="B81" s="6">
        <f>B80/B79</f>
        <v>0</v>
      </c>
      <c r="C81" s="6">
        <f>C80/C79</f>
        <v>454.54545454545456</v>
      </c>
      <c r="D81" s="6">
        <f>D80/D79</f>
        <v>400</v>
      </c>
      <c r="E81" s="6">
        <f>E80/E79</f>
        <v>370.37037037037038</v>
      </c>
    </row>
    <row r="82" spans="1:5" ht="15.75" thickBot="1" x14ac:dyDescent="0.3">
      <c r="A82" s="80" t="s">
        <v>17</v>
      </c>
      <c r="B82" s="78"/>
      <c r="C82" s="7">
        <f t="shared" ref="C82:E84" si="3">C79/B79-1</f>
        <v>0.46666666666666656</v>
      </c>
      <c r="D82" s="7">
        <f t="shared" si="3"/>
        <v>0.13636363636363646</v>
      </c>
      <c r="E82" s="7">
        <f t="shared" si="3"/>
        <v>8.0000000000000071E-2</v>
      </c>
    </row>
    <row r="83" spans="1:5" ht="15.75" thickBot="1" x14ac:dyDescent="0.3">
      <c r="A83" s="80" t="s">
        <v>18</v>
      </c>
      <c r="B83" s="78"/>
      <c r="C83" s="7" t="e">
        <f t="shared" si="3"/>
        <v>#DIV/0!</v>
      </c>
      <c r="D83" s="7">
        <f t="shared" si="3"/>
        <v>0</v>
      </c>
      <c r="E83" s="7">
        <f t="shared" si="3"/>
        <v>0</v>
      </c>
    </row>
    <row r="84" spans="1:5" ht="15.75" thickBot="1" x14ac:dyDescent="0.3">
      <c r="A84" s="80" t="s">
        <v>19</v>
      </c>
      <c r="B84" s="78"/>
      <c r="C84" s="7" t="e">
        <f t="shared" si="3"/>
        <v>#DIV/0!</v>
      </c>
      <c r="D84" s="7">
        <f t="shared" si="3"/>
        <v>-0.12</v>
      </c>
      <c r="E84" s="7">
        <f t="shared" si="3"/>
        <v>-7.407407407407407E-2</v>
      </c>
    </row>
    <row r="85" spans="1:5" ht="24.75" customHeight="1" thickBot="1" x14ac:dyDescent="0.3">
      <c r="A85" s="139" t="s">
        <v>64</v>
      </c>
      <c r="B85" s="140"/>
      <c r="C85" s="140"/>
      <c r="D85" s="140"/>
      <c r="E85" s="141"/>
    </row>
    <row r="86" spans="1:5" ht="12.75" customHeight="1" x14ac:dyDescent="0.25">
      <c r="A86" s="107"/>
      <c r="B86" s="18">
        <v>2018</v>
      </c>
      <c r="C86" s="18">
        <v>2019</v>
      </c>
      <c r="D86" s="18">
        <v>2020</v>
      </c>
      <c r="E86" s="18">
        <v>2021</v>
      </c>
    </row>
    <row r="87" spans="1:5" ht="9" customHeight="1" thickBot="1" x14ac:dyDescent="0.3">
      <c r="A87" s="108"/>
      <c r="B87" s="19" t="s">
        <v>6</v>
      </c>
      <c r="C87" s="19" t="s">
        <v>7</v>
      </c>
      <c r="D87" s="19" t="s">
        <v>7</v>
      </c>
      <c r="E87" s="19" t="s">
        <v>7</v>
      </c>
    </row>
    <row r="88" spans="1:5" ht="24.75" customHeight="1" thickBot="1" x14ac:dyDescent="0.3">
      <c r="A88" s="1" t="s">
        <v>0</v>
      </c>
      <c r="B88" s="8">
        <v>0</v>
      </c>
      <c r="C88" s="8">
        <v>0</v>
      </c>
      <c r="D88" s="8">
        <v>0</v>
      </c>
      <c r="E88" s="8">
        <v>0</v>
      </c>
    </row>
    <row r="89" spans="1:5" ht="15.75" thickBot="1" x14ac:dyDescent="0.3">
      <c r="A89" s="10" t="s">
        <v>39</v>
      </c>
      <c r="B89" s="11"/>
      <c r="C89" s="12"/>
      <c r="D89" s="12"/>
      <c r="E89" s="12"/>
    </row>
    <row r="90" spans="1:5" ht="15.75" thickBot="1" x14ac:dyDescent="0.3">
      <c r="A90" s="10" t="s">
        <v>40</v>
      </c>
      <c r="B90" s="11"/>
      <c r="C90" s="12"/>
      <c r="D90" s="12"/>
      <c r="E90" s="12"/>
    </row>
    <row r="91" spans="1:5" ht="24.75" customHeight="1" thickBot="1" x14ac:dyDescent="0.3">
      <c r="A91" s="1" t="s">
        <v>31</v>
      </c>
      <c r="B91" s="8">
        <v>0</v>
      </c>
      <c r="C91" s="8">
        <v>0</v>
      </c>
      <c r="D91" s="8">
        <v>0</v>
      </c>
      <c r="E91" s="8">
        <v>0</v>
      </c>
    </row>
    <row r="92" spans="1:5" ht="15.75" thickBot="1" x14ac:dyDescent="0.3">
      <c r="A92" s="10" t="s">
        <v>39</v>
      </c>
      <c r="B92" s="11"/>
      <c r="C92" s="8"/>
      <c r="D92" s="8"/>
      <c r="E92" s="8"/>
    </row>
    <row r="93" spans="1:5" ht="15.75" thickBot="1" x14ac:dyDescent="0.3">
      <c r="A93" s="10" t="s">
        <v>40</v>
      </c>
      <c r="B93" s="11"/>
      <c r="C93" s="8"/>
      <c r="D93" s="8"/>
      <c r="E93" s="8"/>
    </row>
    <row r="94" spans="1:5" ht="24.75" customHeight="1" thickBot="1" x14ac:dyDescent="0.3">
      <c r="A94" s="1" t="s">
        <v>1</v>
      </c>
      <c r="B94" s="37">
        <f>SUM(B95:B96)</f>
        <v>0</v>
      </c>
      <c r="C94" s="37">
        <f t="shared" ref="C94:E94" si="4">SUM(C95:C96)</f>
        <v>10000</v>
      </c>
      <c r="D94" s="37">
        <f t="shared" si="4"/>
        <v>10000</v>
      </c>
      <c r="E94" s="37">
        <f t="shared" si="4"/>
        <v>10000</v>
      </c>
    </row>
    <row r="95" spans="1:5" ht="15.75" thickBot="1" x14ac:dyDescent="0.3">
      <c r="A95" s="10" t="s">
        <v>39</v>
      </c>
      <c r="B95" s="37">
        <v>0</v>
      </c>
      <c r="C95" s="38">
        <v>10000</v>
      </c>
      <c r="D95" s="38">
        <v>10000</v>
      </c>
      <c r="E95" s="38">
        <v>10000</v>
      </c>
    </row>
    <row r="96" spans="1:5" ht="15.75" thickBot="1" x14ac:dyDescent="0.3">
      <c r="A96" s="10" t="s">
        <v>40</v>
      </c>
      <c r="B96" s="11"/>
      <c r="C96" s="8"/>
      <c r="D96" s="8"/>
      <c r="E96" s="8"/>
    </row>
    <row r="97" spans="1:5" ht="15.75" thickBot="1" x14ac:dyDescent="0.3">
      <c r="A97" s="1" t="s">
        <v>2</v>
      </c>
      <c r="B97" s="11">
        <v>0</v>
      </c>
      <c r="C97" s="8">
        <v>0</v>
      </c>
      <c r="D97" s="8">
        <v>0</v>
      </c>
      <c r="E97" s="8">
        <v>0</v>
      </c>
    </row>
    <row r="98" spans="1:5" ht="15.75" thickBot="1" x14ac:dyDescent="0.3">
      <c r="A98" s="10" t="s">
        <v>39</v>
      </c>
      <c r="B98" s="11"/>
      <c r="C98" s="8"/>
      <c r="D98" s="8"/>
      <c r="E98" s="8"/>
    </row>
    <row r="99" spans="1:5" ht="15.75" thickBot="1" x14ac:dyDescent="0.3">
      <c r="A99" s="10" t="s">
        <v>40</v>
      </c>
      <c r="B99" s="11"/>
      <c r="C99" s="8"/>
      <c r="D99" s="8"/>
      <c r="E99" s="8"/>
    </row>
    <row r="100" spans="1:5" ht="15.75" thickBot="1" x14ac:dyDescent="0.3">
      <c r="A100" s="1" t="s">
        <v>24</v>
      </c>
      <c r="B100" s="11">
        <v>0</v>
      </c>
      <c r="C100" s="8">
        <v>0</v>
      </c>
      <c r="D100" s="8">
        <v>0</v>
      </c>
      <c r="E100" s="8">
        <v>0</v>
      </c>
    </row>
    <row r="101" spans="1:5" ht="15.75" thickBot="1" x14ac:dyDescent="0.3">
      <c r="A101" s="10" t="s">
        <v>39</v>
      </c>
      <c r="B101" s="11"/>
      <c r="C101" s="8"/>
      <c r="D101" s="8"/>
      <c r="E101" s="8"/>
    </row>
    <row r="102" spans="1:5" ht="15" customHeight="1" thickBot="1" x14ac:dyDescent="0.3">
      <c r="A102" s="10" t="s">
        <v>40</v>
      </c>
      <c r="B102" s="11"/>
      <c r="C102" s="8"/>
      <c r="D102" s="8"/>
      <c r="E102" s="8"/>
    </row>
    <row r="103" spans="1:5" ht="15.75" thickBot="1" x14ac:dyDescent="0.3">
      <c r="A103" s="1" t="s">
        <v>25</v>
      </c>
      <c r="B103" s="11">
        <v>0</v>
      </c>
      <c r="C103" s="8">
        <v>0</v>
      </c>
      <c r="D103" s="8">
        <v>0</v>
      </c>
      <c r="E103" s="8">
        <v>0</v>
      </c>
    </row>
    <row r="104" spans="1:5" ht="15.75" thickBot="1" x14ac:dyDescent="0.3">
      <c r="A104" s="10" t="s">
        <v>39</v>
      </c>
      <c r="B104" s="11"/>
      <c r="C104" s="8"/>
      <c r="D104" s="8"/>
      <c r="E104" s="8"/>
    </row>
    <row r="105" spans="1:5" ht="15.75" thickBot="1" x14ac:dyDescent="0.3">
      <c r="A105" s="10" t="s">
        <v>40</v>
      </c>
      <c r="B105" s="11"/>
      <c r="C105" s="8"/>
      <c r="D105" s="8"/>
      <c r="E105" s="8"/>
    </row>
    <row r="106" spans="1:5" ht="24.75" thickBot="1" x14ac:dyDescent="0.3">
      <c r="A106" s="1" t="s">
        <v>3</v>
      </c>
      <c r="B106" s="11">
        <v>0</v>
      </c>
      <c r="C106" s="8">
        <v>0</v>
      </c>
      <c r="D106" s="8">
        <v>0</v>
      </c>
      <c r="E106" s="8">
        <v>0</v>
      </c>
    </row>
    <row r="107" spans="1:5" ht="15.75" thickBot="1" x14ac:dyDescent="0.3">
      <c r="A107" s="10" t="s">
        <v>39</v>
      </c>
      <c r="B107" s="11"/>
      <c r="C107" s="8"/>
      <c r="D107" s="8"/>
      <c r="E107" s="8"/>
    </row>
    <row r="108" spans="1:5" ht="15.75" thickBot="1" x14ac:dyDescent="0.3">
      <c r="A108" s="10" t="s">
        <v>40</v>
      </c>
      <c r="B108" s="11"/>
      <c r="C108" s="8"/>
      <c r="D108" s="8"/>
      <c r="E108" s="8"/>
    </row>
    <row r="109" spans="1:5" ht="15.75" thickBot="1" x14ac:dyDescent="0.3">
      <c r="A109" s="52" t="s">
        <v>105</v>
      </c>
      <c r="B109" s="11">
        <f>B106+B103+B100+B97+B94+B91+B88</f>
        <v>0</v>
      </c>
      <c r="C109" s="11">
        <f>C106+C103+C100+C97+C94+C91+C88</f>
        <v>10000</v>
      </c>
      <c r="D109" s="11">
        <f>D106+D103+D100+D97+D94+D91+D88</f>
        <v>10000</v>
      </c>
      <c r="E109" s="11">
        <f>E106+E103+E100+E97+E94+E91+E88</f>
        <v>10000</v>
      </c>
    </row>
    <row r="110" spans="1:5" ht="17.25" customHeight="1" thickBot="1" x14ac:dyDescent="0.3">
      <c r="A110" s="25" t="s">
        <v>34</v>
      </c>
      <c r="B110" s="26">
        <f>IF(B109-B80=0,0,"Error")</f>
        <v>0</v>
      </c>
      <c r="C110" s="26">
        <f>IF(C109-C80=0,0,"Error")</f>
        <v>0</v>
      </c>
      <c r="D110" s="26">
        <f>IF(D109-D80=0,0,"Error")</f>
        <v>0</v>
      </c>
      <c r="E110" s="26">
        <f>IF(E109-E80=0,0,"Error")</f>
        <v>0</v>
      </c>
    </row>
    <row r="111" spans="1:5" ht="15.75" thickBot="1" x14ac:dyDescent="0.3">
      <c r="A111" s="20" t="s">
        <v>106</v>
      </c>
      <c r="B111" s="224" t="s">
        <v>205</v>
      </c>
      <c r="C111" s="225"/>
      <c r="D111" s="225"/>
      <c r="E111" s="226"/>
    </row>
    <row r="112" spans="1:5" ht="31.5" customHeight="1" thickBot="1" x14ac:dyDescent="0.3">
      <c r="A112" s="80" t="s">
        <v>10</v>
      </c>
      <c r="B112" s="154" t="s">
        <v>204</v>
      </c>
      <c r="C112" s="155"/>
      <c r="D112" s="155"/>
      <c r="E112" s="156"/>
    </row>
    <row r="113" spans="1:5" ht="15.75" thickBot="1" x14ac:dyDescent="0.3">
      <c r="A113" s="80" t="s">
        <v>15</v>
      </c>
      <c r="B113" s="136" t="s">
        <v>233</v>
      </c>
      <c r="C113" s="137"/>
      <c r="D113" s="137"/>
      <c r="E113" s="138"/>
    </row>
    <row r="114" spans="1:5" ht="12.75" customHeight="1" x14ac:dyDescent="0.25">
      <c r="A114" s="107"/>
      <c r="B114" s="18">
        <v>2018</v>
      </c>
      <c r="C114" s="18">
        <v>2019</v>
      </c>
      <c r="D114" s="18">
        <v>2020</v>
      </c>
      <c r="E114" s="18">
        <v>2021</v>
      </c>
    </row>
    <row r="115" spans="1:5" ht="9" customHeight="1" thickBot="1" x14ac:dyDescent="0.3">
      <c r="A115" s="108"/>
      <c r="B115" s="19" t="s">
        <v>6</v>
      </c>
      <c r="C115" s="19" t="s">
        <v>7</v>
      </c>
      <c r="D115" s="19" t="s">
        <v>7</v>
      </c>
      <c r="E115" s="19" t="s">
        <v>7</v>
      </c>
    </row>
    <row r="116" spans="1:5" ht="15.75" thickBot="1" x14ac:dyDescent="0.3">
      <c r="A116" s="80" t="s">
        <v>9</v>
      </c>
      <c r="B116" s="6"/>
      <c r="C116" s="6">
        <v>160</v>
      </c>
      <c r="D116" s="6">
        <v>160</v>
      </c>
      <c r="E116" s="6">
        <v>160</v>
      </c>
    </row>
    <row r="117" spans="1:5" ht="15.75" thickBot="1" x14ac:dyDescent="0.3">
      <c r="A117" s="80" t="s">
        <v>16</v>
      </c>
      <c r="B117" s="6">
        <f>B146</f>
        <v>0</v>
      </c>
      <c r="C117" s="6">
        <v>45000</v>
      </c>
      <c r="D117" s="6">
        <v>45000</v>
      </c>
      <c r="E117" s="6">
        <v>45000</v>
      </c>
    </row>
    <row r="118" spans="1:5" ht="15.75" thickBot="1" x14ac:dyDescent="0.3">
      <c r="A118" s="80" t="s">
        <v>23</v>
      </c>
      <c r="B118" s="6" t="e">
        <f>B117/B116</f>
        <v>#DIV/0!</v>
      </c>
      <c r="C118" s="6">
        <f>C117/C116</f>
        <v>281.25</v>
      </c>
      <c r="D118" s="6">
        <f>D117/D116</f>
        <v>281.25</v>
      </c>
      <c r="E118" s="6">
        <f>E117/E116</f>
        <v>281.25</v>
      </c>
    </row>
    <row r="119" spans="1:5" ht="15.75" thickBot="1" x14ac:dyDescent="0.3">
      <c r="A119" s="80" t="s">
        <v>17</v>
      </c>
      <c r="B119" s="78" t="s">
        <v>22</v>
      </c>
      <c r="C119" s="7" t="e">
        <f t="shared" ref="C119:E121" si="5">C116/B116-1</f>
        <v>#DIV/0!</v>
      </c>
      <c r="D119" s="7">
        <f t="shared" si="5"/>
        <v>0</v>
      </c>
      <c r="E119" s="7">
        <f t="shared" si="5"/>
        <v>0</v>
      </c>
    </row>
    <row r="120" spans="1:5" ht="15.75" thickBot="1" x14ac:dyDescent="0.3">
      <c r="A120" s="80" t="s">
        <v>18</v>
      </c>
      <c r="B120" s="78" t="s">
        <v>22</v>
      </c>
      <c r="C120" s="7" t="e">
        <f t="shared" si="5"/>
        <v>#DIV/0!</v>
      </c>
      <c r="D120" s="7">
        <f t="shared" si="5"/>
        <v>0</v>
      </c>
      <c r="E120" s="7">
        <f t="shared" si="5"/>
        <v>0</v>
      </c>
    </row>
    <row r="121" spans="1:5" ht="15.75" thickBot="1" x14ac:dyDescent="0.3">
      <c r="A121" s="80" t="s">
        <v>19</v>
      </c>
      <c r="B121" s="78" t="s">
        <v>22</v>
      </c>
      <c r="C121" s="7" t="e">
        <f t="shared" si="5"/>
        <v>#DIV/0!</v>
      </c>
      <c r="D121" s="7">
        <f t="shared" si="5"/>
        <v>0</v>
      </c>
      <c r="E121" s="7">
        <f t="shared" si="5"/>
        <v>0</v>
      </c>
    </row>
    <row r="122" spans="1:5" ht="15.75" thickBot="1" x14ac:dyDescent="0.3">
      <c r="A122" s="139" t="s">
        <v>203</v>
      </c>
      <c r="B122" s="140"/>
      <c r="C122" s="140"/>
      <c r="D122" s="140"/>
      <c r="E122" s="141"/>
    </row>
    <row r="123" spans="1:5" ht="12.75" customHeight="1" x14ac:dyDescent="0.25">
      <c r="A123" s="107"/>
      <c r="B123" s="18">
        <v>2018</v>
      </c>
      <c r="C123" s="18">
        <v>2019</v>
      </c>
      <c r="D123" s="18">
        <v>2020</v>
      </c>
      <c r="E123" s="18">
        <v>2021</v>
      </c>
    </row>
    <row r="124" spans="1:5" ht="9" customHeight="1" thickBot="1" x14ac:dyDescent="0.3">
      <c r="A124" s="108"/>
      <c r="B124" s="19" t="s">
        <v>6</v>
      </c>
      <c r="C124" s="19" t="s">
        <v>7</v>
      </c>
      <c r="D124" s="19" t="s">
        <v>7</v>
      </c>
      <c r="E124" s="19" t="s">
        <v>7</v>
      </c>
    </row>
    <row r="125" spans="1:5" ht="15.75" thickBot="1" x14ac:dyDescent="0.3">
      <c r="A125" s="1" t="s">
        <v>0</v>
      </c>
      <c r="B125" s="8">
        <v>0</v>
      </c>
      <c r="C125" s="8">
        <v>0</v>
      </c>
      <c r="D125" s="8">
        <v>0</v>
      </c>
      <c r="E125" s="8">
        <v>0</v>
      </c>
    </row>
    <row r="126" spans="1:5" ht="15.75" thickBot="1" x14ac:dyDescent="0.3">
      <c r="A126" s="10" t="s">
        <v>39</v>
      </c>
      <c r="B126" s="11"/>
      <c r="C126" s="22"/>
      <c r="D126" s="22"/>
      <c r="E126" s="22"/>
    </row>
    <row r="127" spans="1:5" ht="15.75" thickBot="1" x14ac:dyDescent="0.3">
      <c r="A127" s="10" t="s">
        <v>40</v>
      </c>
      <c r="B127" s="11"/>
      <c r="C127" s="12"/>
      <c r="D127" s="12"/>
      <c r="E127" s="12"/>
    </row>
    <row r="128" spans="1:5" ht="24.75" thickBot="1" x14ac:dyDescent="0.3">
      <c r="A128" s="1" t="s">
        <v>31</v>
      </c>
      <c r="B128" s="8">
        <v>0</v>
      </c>
      <c r="C128" s="8">
        <v>0</v>
      </c>
      <c r="D128" s="8">
        <v>0</v>
      </c>
      <c r="E128" s="8">
        <v>0</v>
      </c>
    </row>
    <row r="129" spans="1:5" ht="15.75" thickBot="1" x14ac:dyDescent="0.3">
      <c r="A129" s="10" t="s">
        <v>39</v>
      </c>
      <c r="B129" s="11"/>
      <c r="C129" s="8"/>
      <c r="D129" s="8"/>
      <c r="E129" s="8"/>
    </row>
    <row r="130" spans="1:5" ht="15.75" thickBot="1" x14ac:dyDescent="0.3">
      <c r="A130" s="10" t="s">
        <v>40</v>
      </c>
      <c r="B130" s="11"/>
      <c r="C130" s="8"/>
      <c r="D130" s="8"/>
      <c r="E130" s="8"/>
    </row>
    <row r="131" spans="1:5" ht="15.75" thickBot="1" x14ac:dyDescent="0.3">
      <c r="A131" s="1" t="s">
        <v>1</v>
      </c>
      <c r="B131" s="11">
        <f>SUM(B132:B133)</f>
        <v>0</v>
      </c>
      <c r="C131" s="11">
        <f t="shared" ref="C131:E131" si="6">SUM(C132:C133)</f>
        <v>45000</v>
      </c>
      <c r="D131" s="11">
        <f t="shared" si="6"/>
        <v>45000</v>
      </c>
      <c r="E131" s="11">
        <f t="shared" si="6"/>
        <v>45000</v>
      </c>
    </row>
    <row r="132" spans="1:5" ht="15.75" thickBot="1" x14ac:dyDescent="0.3">
      <c r="A132" s="10" t="s">
        <v>39</v>
      </c>
      <c r="B132" s="11">
        <v>0</v>
      </c>
      <c r="C132" s="8">
        <v>45000</v>
      </c>
      <c r="D132" s="8">
        <v>45000</v>
      </c>
      <c r="E132" s="8">
        <v>45000</v>
      </c>
    </row>
    <row r="133" spans="1:5" ht="15.75" thickBot="1" x14ac:dyDescent="0.3">
      <c r="A133" s="10" t="s">
        <v>40</v>
      </c>
      <c r="B133" s="11"/>
      <c r="C133" s="8"/>
      <c r="D133" s="8"/>
      <c r="E133" s="8"/>
    </row>
    <row r="134" spans="1:5" ht="15.75" thickBot="1" x14ac:dyDescent="0.3">
      <c r="A134" s="1" t="s">
        <v>2</v>
      </c>
      <c r="B134" s="11">
        <v>0</v>
      </c>
      <c r="C134" s="8">
        <v>0</v>
      </c>
      <c r="D134" s="8">
        <v>0</v>
      </c>
      <c r="E134" s="8">
        <v>0</v>
      </c>
    </row>
    <row r="135" spans="1:5" ht="15.75" thickBot="1" x14ac:dyDescent="0.3">
      <c r="A135" s="10" t="s">
        <v>39</v>
      </c>
      <c r="B135" s="11"/>
      <c r="C135" s="8"/>
      <c r="D135" s="8"/>
      <c r="E135" s="8"/>
    </row>
    <row r="136" spans="1:5" ht="15.75" thickBot="1" x14ac:dyDescent="0.3">
      <c r="A136" s="10" t="s">
        <v>40</v>
      </c>
      <c r="B136" s="11"/>
      <c r="C136" s="8"/>
      <c r="D136" s="8"/>
      <c r="E136" s="8"/>
    </row>
    <row r="137" spans="1:5" ht="15.75" thickBot="1" x14ac:dyDescent="0.3">
      <c r="A137" s="1" t="s">
        <v>24</v>
      </c>
      <c r="B137" s="11">
        <v>0</v>
      </c>
      <c r="C137" s="8">
        <v>0</v>
      </c>
      <c r="D137" s="8">
        <v>0</v>
      </c>
      <c r="E137" s="8">
        <v>0</v>
      </c>
    </row>
    <row r="138" spans="1:5" ht="15.75" thickBot="1" x14ac:dyDescent="0.3">
      <c r="A138" s="10" t="s">
        <v>39</v>
      </c>
      <c r="B138" s="11"/>
      <c r="C138" s="8"/>
      <c r="D138" s="8"/>
      <c r="E138" s="8"/>
    </row>
    <row r="139" spans="1:5" ht="15.75" thickBot="1" x14ac:dyDescent="0.3">
      <c r="A139" s="10" t="s">
        <v>40</v>
      </c>
      <c r="B139" s="11"/>
      <c r="C139" s="8"/>
      <c r="D139" s="8"/>
      <c r="E139" s="8"/>
    </row>
    <row r="140" spans="1:5" ht="15.75" thickBot="1" x14ac:dyDescent="0.3">
      <c r="A140" s="1" t="s">
        <v>25</v>
      </c>
      <c r="B140" s="11">
        <v>0</v>
      </c>
      <c r="C140" s="8">
        <v>0</v>
      </c>
      <c r="D140" s="8">
        <v>0</v>
      </c>
      <c r="E140" s="8">
        <v>0</v>
      </c>
    </row>
    <row r="141" spans="1:5" ht="15.75" thickBot="1" x14ac:dyDescent="0.3">
      <c r="A141" s="10" t="s">
        <v>39</v>
      </c>
      <c r="B141" s="11"/>
      <c r="C141" s="8"/>
      <c r="D141" s="8"/>
      <c r="E141" s="8"/>
    </row>
    <row r="142" spans="1:5" ht="15.75" thickBot="1" x14ac:dyDescent="0.3">
      <c r="A142" s="10" t="s">
        <v>40</v>
      </c>
      <c r="B142" s="11"/>
      <c r="C142" s="8"/>
      <c r="D142" s="8"/>
      <c r="E142" s="8"/>
    </row>
    <row r="143" spans="1:5" ht="24.75" thickBot="1" x14ac:dyDescent="0.3">
      <c r="A143" s="1" t="s">
        <v>3</v>
      </c>
      <c r="B143" s="11">
        <v>0</v>
      </c>
      <c r="C143" s="8">
        <v>0</v>
      </c>
      <c r="D143" s="8">
        <f>C143*1.03*0.99</f>
        <v>0</v>
      </c>
      <c r="E143" s="8">
        <f>D143*1.03*0.99</f>
        <v>0</v>
      </c>
    </row>
    <row r="144" spans="1:5" ht="15.75" thickBot="1" x14ac:dyDescent="0.3">
      <c r="A144" s="10" t="s">
        <v>39</v>
      </c>
      <c r="B144" s="11"/>
      <c r="C144" s="29"/>
      <c r="D144" s="29"/>
      <c r="E144" s="29"/>
    </row>
    <row r="145" spans="1:5" ht="15.75" thickBot="1" x14ac:dyDescent="0.3">
      <c r="A145" s="10" t="s">
        <v>40</v>
      </c>
      <c r="B145" s="11"/>
      <c r="C145" s="31"/>
      <c r="D145" s="29"/>
      <c r="E145" s="29"/>
    </row>
    <row r="146" spans="1:5" ht="15.75" thickBot="1" x14ac:dyDescent="0.3">
      <c r="A146" s="21" t="s">
        <v>107</v>
      </c>
      <c r="B146" s="11">
        <f>B143+B140+B137+B134+B131+B128+B125</f>
        <v>0</v>
      </c>
      <c r="C146" s="11">
        <f>C143+C140+C137+C134+C131+C128+C125</f>
        <v>45000</v>
      </c>
      <c r="D146" s="11">
        <f>D143+D140+D137+D134+D131+D128+D125</f>
        <v>45000</v>
      </c>
      <c r="E146" s="11">
        <f>E143+E140+E137+E134+E131+E128+E125</f>
        <v>45000</v>
      </c>
    </row>
    <row r="147" spans="1:5" ht="15.75" thickBot="1" x14ac:dyDescent="0.3">
      <c r="A147" s="25" t="s">
        <v>34</v>
      </c>
      <c r="B147" s="26">
        <f>IF(B146-B117=0,0,"Error")</f>
        <v>0</v>
      </c>
      <c r="C147" s="26">
        <f>IF(C146-C117=0,0,"Error")</f>
        <v>0</v>
      </c>
      <c r="D147" s="26">
        <f>IF(D146-D117=0,0,"Error")</f>
        <v>0</v>
      </c>
      <c r="E147" s="26">
        <f>IF(E146-E117=0,0,"Error")</f>
        <v>0</v>
      </c>
    </row>
    <row r="148" spans="1:5" ht="24.75" customHeight="1" thickBot="1" x14ac:dyDescent="0.3">
      <c r="A148" s="15" t="s">
        <v>55</v>
      </c>
      <c r="B148" s="112" t="s">
        <v>198</v>
      </c>
      <c r="C148" s="113"/>
      <c r="D148" s="113"/>
      <c r="E148" s="114"/>
    </row>
    <row r="149" spans="1:5" ht="23.25" customHeight="1" thickBot="1" x14ac:dyDescent="0.3">
      <c r="A149" s="118" t="s">
        <v>74</v>
      </c>
      <c r="B149" s="119"/>
      <c r="C149" s="119"/>
      <c r="D149" s="119"/>
      <c r="E149" s="120"/>
    </row>
    <row r="150" spans="1:5" ht="15.75" thickBot="1" x14ac:dyDescent="0.3">
      <c r="A150" s="34"/>
      <c r="B150" s="35"/>
      <c r="C150" s="33" t="s">
        <v>193</v>
      </c>
      <c r="D150" s="33" t="s">
        <v>193</v>
      </c>
      <c r="E150" s="33" t="s">
        <v>193</v>
      </c>
    </row>
    <row r="151" spans="1:5" ht="23.25" thickBot="1" x14ac:dyDescent="0.3">
      <c r="A151" s="60" t="s">
        <v>202</v>
      </c>
      <c r="B151" s="61"/>
      <c r="C151" s="62">
        <v>0.1</v>
      </c>
      <c r="D151" s="62">
        <v>0.1</v>
      </c>
      <c r="E151" s="62">
        <v>0.1</v>
      </c>
    </row>
    <row r="152" spans="1:5" ht="45.75" thickBot="1" x14ac:dyDescent="0.3">
      <c r="A152" s="60" t="s">
        <v>201</v>
      </c>
      <c r="B152" s="61"/>
      <c r="C152" s="62">
        <v>0.2</v>
      </c>
      <c r="D152" s="62">
        <v>0.2</v>
      </c>
      <c r="E152" s="62">
        <v>0.2</v>
      </c>
    </row>
    <row r="153" spans="1:5" ht="15.75" thickBot="1" x14ac:dyDescent="0.3">
      <c r="A153" s="198" t="s">
        <v>200</v>
      </c>
      <c r="B153" s="199"/>
      <c r="C153" s="199"/>
      <c r="D153" s="199"/>
      <c r="E153" s="200"/>
    </row>
    <row r="154" spans="1:5" ht="15.75" thickBot="1" x14ac:dyDescent="0.3">
      <c r="A154" s="109" t="s">
        <v>38</v>
      </c>
      <c r="B154" s="110"/>
      <c r="C154" s="110"/>
      <c r="D154" s="110"/>
      <c r="E154" s="111"/>
    </row>
    <row r="155" spans="1:5" ht="15.75" thickBot="1" x14ac:dyDescent="0.3">
      <c r="A155" s="20" t="s">
        <v>28</v>
      </c>
      <c r="B155" s="136" t="s">
        <v>199</v>
      </c>
      <c r="C155" s="137"/>
      <c r="D155" s="137"/>
      <c r="E155" s="138"/>
    </row>
    <row r="156" spans="1:5" ht="31.5" customHeight="1" thickBot="1" x14ac:dyDescent="0.3">
      <c r="A156" s="80" t="s">
        <v>10</v>
      </c>
      <c r="B156" s="154" t="s">
        <v>198</v>
      </c>
      <c r="C156" s="155"/>
      <c r="D156" s="155"/>
      <c r="E156" s="156"/>
    </row>
    <row r="157" spans="1:5" ht="15.75" thickBot="1" x14ac:dyDescent="0.3">
      <c r="A157" s="80" t="s">
        <v>15</v>
      </c>
      <c r="B157" s="136" t="s">
        <v>197</v>
      </c>
      <c r="C157" s="137"/>
      <c r="D157" s="137"/>
      <c r="E157" s="138"/>
    </row>
    <row r="158" spans="1:5" ht="12.75" customHeight="1" x14ac:dyDescent="0.25">
      <c r="A158" s="107"/>
      <c r="B158" s="18">
        <v>2018</v>
      </c>
      <c r="C158" s="18">
        <v>2019</v>
      </c>
      <c r="D158" s="18">
        <v>2020</v>
      </c>
      <c r="E158" s="18">
        <v>2021</v>
      </c>
    </row>
    <row r="159" spans="1:5" ht="9" customHeight="1" thickBot="1" x14ac:dyDescent="0.3">
      <c r="A159" s="108"/>
      <c r="B159" s="19" t="s">
        <v>6</v>
      </c>
      <c r="C159" s="19" t="s">
        <v>7</v>
      </c>
      <c r="D159" s="19" t="s">
        <v>7</v>
      </c>
      <c r="E159" s="19" t="s">
        <v>7</v>
      </c>
    </row>
    <row r="160" spans="1:5" ht="15.75" thickBot="1" x14ac:dyDescent="0.3">
      <c r="A160" s="80" t="s">
        <v>9</v>
      </c>
      <c r="B160" s="6"/>
      <c r="C160" s="6">
        <v>17</v>
      </c>
      <c r="D160" s="6">
        <v>17</v>
      </c>
      <c r="E160" s="6">
        <v>17</v>
      </c>
    </row>
    <row r="161" spans="1:5" ht="15.75" thickBot="1" x14ac:dyDescent="0.3">
      <c r="A161" s="80" t="s">
        <v>16</v>
      </c>
      <c r="B161" s="6">
        <f>B190</f>
        <v>0</v>
      </c>
      <c r="C161" s="6">
        <v>4000</v>
      </c>
      <c r="D161" s="6">
        <v>4000</v>
      </c>
      <c r="E161" s="6">
        <v>4000</v>
      </c>
    </row>
    <row r="162" spans="1:5" ht="15.75" thickBot="1" x14ac:dyDescent="0.3">
      <c r="A162" s="80" t="s">
        <v>23</v>
      </c>
      <c r="B162" s="6" t="e">
        <f>B161/B160</f>
        <v>#DIV/0!</v>
      </c>
      <c r="C162" s="6">
        <f>C161/C160</f>
        <v>235.29411764705881</v>
      </c>
      <c r="D162" s="6">
        <f>D161/D160</f>
        <v>235.29411764705881</v>
      </c>
      <c r="E162" s="6">
        <f>E161/E160</f>
        <v>235.29411764705881</v>
      </c>
    </row>
    <row r="163" spans="1:5" ht="15.75" thickBot="1" x14ac:dyDescent="0.3">
      <c r="A163" s="80" t="s">
        <v>17</v>
      </c>
      <c r="B163" s="78" t="s">
        <v>22</v>
      </c>
      <c r="C163" s="7" t="e">
        <f t="shared" ref="C163:E165" si="7">C160/B160-1</f>
        <v>#DIV/0!</v>
      </c>
      <c r="D163" s="7">
        <f t="shared" si="7"/>
        <v>0</v>
      </c>
      <c r="E163" s="7">
        <f t="shared" si="7"/>
        <v>0</v>
      </c>
    </row>
    <row r="164" spans="1:5" ht="15.75" thickBot="1" x14ac:dyDescent="0.3">
      <c r="A164" s="80" t="s">
        <v>18</v>
      </c>
      <c r="B164" s="78" t="s">
        <v>22</v>
      </c>
      <c r="C164" s="7" t="e">
        <f t="shared" si="7"/>
        <v>#DIV/0!</v>
      </c>
      <c r="D164" s="7">
        <f t="shared" si="7"/>
        <v>0</v>
      </c>
      <c r="E164" s="7">
        <f t="shared" si="7"/>
        <v>0</v>
      </c>
    </row>
    <row r="165" spans="1:5" ht="15.75" thickBot="1" x14ac:dyDescent="0.3">
      <c r="A165" s="80" t="s">
        <v>19</v>
      </c>
      <c r="B165" s="78" t="s">
        <v>22</v>
      </c>
      <c r="C165" s="7" t="e">
        <f t="shared" si="7"/>
        <v>#DIV/0!</v>
      </c>
      <c r="D165" s="7">
        <f t="shared" si="7"/>
        <v>0</v>
      </c>
      <c r="E165" s="7">
        <f t="shared" si="7"/>
        <v>0</v>
      </c>
    </row>
    <row r="166" spans="1:5" ht="15.75" thickBot="1" x14ac:dyDescent="0.3">
      <c r="A166" s="139" t="s">
        <v>33</v>
      </c>
      <c r="B166" s="140"/>
      <c r="C166" s="140"/>
      <c r="D166" s="140"/>
      <c r="E166" s="141"/>
    </row>
    <row r="167" spans="1:5" ht="12.75" customHeight="1" x14ac:dyDescent="0.25">
      <c r="A167" s="107"/>
      <c r="B167" s="18">
        <v>2018</v>
      </c>
      <c r="C167" s="18">
        <v>2019</v>
      </c>
      <c r="D167" s="18">
        <v>2020</v>
      </c>
      <c r="E167" s="18">
        <v>2021</v>
      </c>
    </row>
    <row r="168" spans="1:5" ht="9" customHeight="1" thickBot="1" x14ac:dyDescent="0.3">
      <c r="A168" s="108"/>
      <c r="B168" s="19" t="s">
        <v>6</v>
      </c>
      <c r="C168" s="19" t="s">
        <v>7</v>
      </c>
      <c r="D168" s="19" t="s">
        <v>7</v>
      </c>
      <c r="E168" s="19" t="s">
        <v>7</v>
      </c>
    </row>
    <row r="169" spans="1:5" ht="15.75" thickBot="1" x14ac:dyDescent="0.3">
      <c r="A169" s="1" t="s">
        <v>0</v>
      </c>
      <c r="B169" s="8">
        <v>0</v>
      </c>
      <c r="C169" s="8">
        <v>0</v>
      </c>
      <c r="D169" s="8">
        <v>0</v>
      </c>
      <c r="E169" s="8">
        <v>0</v>
      </c>
    </row>
    <row r="170" spans="1:5" ht="15.75" thickBot="1" x14ac:dyDescent="0.3">
      <c r="A170" s="10" t="s">
        <v>39</v>
      </c>
      <c r="B170" s="11"/>
      <c r="C170" s="22"/>
      <c r="D170" s="22"/>
      <c r="E170" s="22"/>
    </row>
    <row r="171" spans="1:5" ht="15.75" thickBot="1" x14ac:dyDescent="0.3">
      <c r="A171" s="10" t="s">
        <v>40</v>
      </c>
      <c r="B171" s="11"/>
      <c r="C171" s="12"/>
      <c r="D171" s="12"/>
      <c r="E171" s="12"/>
    </row>
    <row r="172" spans="1:5" ht="24.75" thickBot="1" x14ac:dyDescent="0.3">
      <c r="A172" s="1" t="s">
        <v>31</v>
      </c>
      <c r="B172" s="8">
        <v>0</v>
      </c>
      <c r="C172" s="8">
        <v>0</v>
      </c>
      <c r="D172" s="8">
        <v>0</v>
      </c>
      <c r="E172" s="8">
        <v>0</v>
      </c>
    </row>
    <row r="173" spans="1:5" ht="15.75" thickBot="1" x14ac:dyDescent="0.3">
      <c r="A173" s="10" t="s">
        <v>39</v>
      </c>
      <c r="B173" s="11"/>
      <c r="C173" s="8"/>
      <c r="D173" s="8"/>
      <c r="E173" s="8"/>
    </row>
    <row r="174" spans="1:5" ht="15.75" thickBot="1" x14ac:dyDescent="0.3">
      <c r="A174" s="10" t="s">
        <v>40</v>
      </c>
      <c r="B174" s="11"/>
      <c r="C174" s="8"/>
      <c r="D174" s="8"/>
      <c r="E174" s="8"/>
    </row>
    <row r="175" spans="1:5" ht="15.75" thickBot="1" x14ac:dyDescent="0.3">
      <c r="A175" s="1" t="s">
        <v>1</v>
      </c>
      <c r="B175" s="11">
        <f>SUM(B176:B177)</f>
        <v>0</v>
      </c>
      <c r="C175" s="11">
        <f t="shared" ref="C175:E175" si="8">SUM(C176:C177)</f>
        <v>4000</v>
      </c>
      <c r="D175" s="11">
        <f t="shared" si="8"/>
        <v>4000</v>
      </c>
      <c r="E175" s="11">
        <f t="shared" si="8"/>
        <v>4000</v>
      </c>
    </row>
    <row r="176" spans="1:5" ht="15.75" thickBot="1" x14ac:dyDescent="0.3">
      <c r="A176" s="10" t="s">
        <v>39</v>
      </c>
      <c r="B176" s="11">
        <v>0</v>
      </c>
      <c r="C176" s="8">
        <v>4000</v>
      </c>
      <c r="D176" s="8">
        <v>4000</v>
      </c>
      <c r="E176" s="8">
        <v>4000</v>
      </c>
    </row>
    <row r="177" spans="1:5" ht="15.75" thickBot="1" x14ac:dyDescent="0.3">
      <c r="A177" s="10" t="s">
        <v>40</v>
      </c>
      <c r="B177" s="11"/>
      <c r="C177" s="8"/>
      <c r="D177" s="8"/>
      <c r="E177" s="8"/>
    </row>
    <row r="178" spans="1:5" ht="15.75" thickBot="1" x14ac:dyDescent="0.3">
      <c r="A178" s="1" t="s">
        <v>2</v>
      </c>
      <c r="B178" s="11">
        <v>0</v>
      </c>
      <c r="C178" s="8">
        <v>0</v>
      </c>
      <c r="D178" s="8">
        <v>0</v>
      </c>
      <c r="E178" s="8">
        <v>0</v>
      </c>
    </row>
    <row r="179" spans="1:5" ht="15.75" thickBot="1" x14ac:dyDescent="0.3">
      <c r="A179" s="10" t="s">
        <v>39</v>
      </c>
      <c r="B179" s="11"/>
      <c r="C179" s="8"/>
      <c r="D179" s="8"/>
      <c r="E179" s="8"/>
    </row>
    <row r="180" spans="1:5" ht="15.75" thickBot="1" x14ac:dyDescent="0.3">
      <c r="A180" s="10" t="s">
        <v>40</v>
      </c>
      <c r="B180" s="11"/>
      <c r="C180" s="8"/>
      <c r="D180" s="8"/>
      <c r="E180" s="8"/>
    </row>
    <row r="181" spans="1:5" ht="15.75" thickBot="1" x14ac:dyDescent="0.3">
      <c r="A181" s="1" t="s">
        <v>24</v>
      </c>
      <c r="B181" s="11">
        <v>0</v>
      </c>
      <c r="C181" s="8">
        <v>0</v>
      </c>
      <c r="D181" s="8">
        <v>0</v>
      </c>
      <c r="E181" s="8">
        <v>0</v>
      </c>
    </row>
    <row r="182" spans="1:5" ht="15.75" thickBot="1" x14ac:dyDescent="0.3">
      <c r="A182" s="10" t="s">
        <v>39</v>
      </c>
      <c r="B182" s="11"/>
      <c r="C182" s="8"/>
      <c r="D182" s="8"/>
      <c r="E182" s="8"/>
    </row>
    <row r="183" spans="1:5" ht="15.75" thickBot="1" x14ac:dyDescent="0.3">
      <c r="A183" s="10" t="s">
        <v>40</v>
      </c>
      <c r="B183" s="11"/>
      <c r="C183" s="8"/>
      <c r="D183" s="8"/>
      <c r="E183" s="8"/>
    </row>
    <row r="184" spans="1:5" ht="15.75" thickBot="1" x14ac:dyDescent="0.3">
      <c r="A184" s="1" t="s">
        <v>25</v>
      </c>
      <c r="B184" s="11">
        <v>0</v>
      </c>
      <c r="C184" s="8">
        <v>0</v>
      </c>
      <c r="D184" s="8">
        <v>0</v>
      </c>
      <c r="E184" s="8">
        <v>0</v>
      </c>
    </row>
    <row r="185" spans="1:5" ht="15.75" thickBot="1" x14ac:dyDescent="0.3">
      <c r="A185" s="10" t="s">
        <v>39</v>
      </c>
      <c r="B185" s="11"/>
      <c r="C185" s="8"/>
      <c r="D185" s="8"/>
      <c r="E185" s="8"/>
    </row>
    <row r="186" spans="1:5" ht="15.75" thickBot="1" x14ac:dyDescent="0.3">
      <c r="A186" s="10" t="s">
        <v>40</v>
      </c>
      <c r="B186" s="11"/>
      <c r="C186" s="8"/>
      <c r="D186" s="8"/>
      <c r="E186" s="8"/>
    </row>
    <row r="187" spans="1:5" ht="24.75" thickBot="1" x14ac:dyDescent="0.3">
      <c r="A187" s="1" t="s">
        <v>3</v>
      </c>
      <c r="B187" s="11">
        <v>0</v>
      </c>
      <c r="C187" s="8">
        <v>0</v>
      </c>
      <c r="D187" s="8">
        <f>C187*1.03*0.99</f>
        <v>0</v>
      </c>
      <c r="E187" s="8">
        <f>D187*1.03*0.99</f>
        <v>0</v>
      </c>
    </row>
    <row r="188" spans="1:5" ht="15.75" thickBot="1" x14ac:dyDescent="0.3">
      <c r="A188" s="10" t="s">
        <v>39</v>
      </c>
      <c r="B188" s="11"/>
      <c r="C188" s="29"/>
      <c r="D188" s="29"/>
      <c r="E188" s="29"/>
    </row>
    <row r="189" spans="1:5" ht="15.75" thickBot="1" x14ac:dyDescent="0.3">
      <c r="A189" s="10" t="s">
        <v>40</v>
      </c>
      <c r="B189" s="11"/>
      <c r="C189" s="31"/>
      <c r="D189" s="29"/>
      <c r="E189" s="29"/>
    </row>
    <row r="190" spans="1:5" ht="15.75" thickBot="1" x14ac:dyDescent="0.3">
      <c r="A190" s="44" t="s">
        <v>32</v>
      </c>
      <c r="B190" s="11">
        <f>B187+B184+B181+B178+B175+B172+B169</f>
        <v>0</v>
      </c>
      <c r="C190" s="11">
        <f>C187+C184+C181+C178+C175+C172+C169</f>
        <v>4000</v>
      </c>
      <c r="D190" s="11">
        <f>D187+D184+D181+D178+D175+D172+D169</f>
        <v>4000</v>
      </c>
      <c r="E190" s="11">
        <f>E187+E184+E181+E178+E175+E172+E169</f>
        <v>4000</v>
      </c>
    </row>
    <row r="191" spans="1:5" ht="15.75" thickBot="1" x14ac:dyDescent="0.3">
      <c r="A191" s="25" t="s">
        <v>34</v>
      </c>
      <c r="B191" s="26">
        <f>IF(B190-B161=0,0,"Error")</f>
        <v>0</v>
      </c>
      <c r="C191" s="26">
        <f>IF(C190-C161=0,0,"Error")</f>
        <v>0</v>
      </c>
      <c r="D191" s="26">
        <f>IF(D190-D161=0,0,"Error")</f>
        <v>0</v>
      </c>
      <c r="E191" s="26">
        <f>IF(E190-E161=0,0,"Error")</f>
        <v>0</v>
      </c>
    </row>
    <row r="192" spans="1:5" ht="38.450000000000003" customHeight="1" thickBot="1" x14ac:dyDescent="0.3">
      <c r="A192" s="15" t="s">
        <v>196</v>
      </c>
      <c r="B192" s="112" t="s">
        <v>195</v>
      </c>
      <c r="C192" s="113"/>
      <c r="D192" s="113"/>
      <c r="E192" s="114"/>
    </row>
    <row r="193" spans="1:5" ht="23.25" customHeight="1" thickBot="1" x14ac:dyDescent="0.3">
      <c r="A193" s="118" t="s">
        <v>194</v>
      </c>
      <c r="B193" s="119"/>
      <c r="C193" s="119"/>
      <c r="D193" s="119"/>
      <c r="E193" s="120"/>
    </row>
    <row r="194" spans="1:5" ht="15.75" thickBot="1" x14ac:dyDescent="0.3">
      <c r="A194" s="34"/>
      <c r="B194" s="35"/>
      <c r="C194" s="33" t="s">
        <v>193</v>
      </c>
      <c r="D194" s="33" t="s">
        <v>193</v>
      </c>
      <c r="E194" s="33" t="s">
        <v>193</v>
      </c>
    </row>
    <row r="195" spans="1:5" ht="23.25" thickBot="1" x14ac:dyDescent="0.3">
      <c r="A195" s="56" t="s">
        <v>192</v>
      </c>
      <c r="B195" s="82"/>
      <c r="C195" s="81" t="s">
        <v>191</v>
      </c>
      <c r="D195" s="81" t="s">
        <v>27</v>
      </c>
      <c r="E195" s="81" t="s">
        <v>27</v>
      </c>
    </row>
    <row r="196" spans="1:5" ht="23.25" thickBot="1" x14ac:dyDescent="0.3">
      <c r="A196" s="56" t="s">
        <v>190</v>
      </c>
      <c r="B196" s="82"/>
      <c r="C196" s="81" t="s">
        <v>27</v>
      </c>
      <c r="D196" s="81" t="s">
        <v>27</v>
      </c>
      <c r="E196" s="81" t="s">
        <v>27</v>
      </c>
    </row>
    <row r="197" spans="1:5" ht="23.25" thickBot="1" x14ac:dyDescent="0.3">
      <c r="A197" s="56" t="s">
        <v>189</v>
      </c>
      <c r="B197" s="82"/>
      <c r="C197" s="81">
        <v>0.25</v>
      </c>
      <c r="D197" s="81" t="s">
        <v>27</v>
      </c>
      <c r="E197" s="81" t="s">
        <v>27</v>
      </c>
    </row>
    <row r="198" spans="1:5" ht="15.75" thickBot="1" x14ac:dyDescent="0.3">
      <c r="A198" s="54" t="s">
        <v>188</v>
      </c>
      <c r="B198" s="82"/>
      <c r="C198" s="81">
        <v>0.5</v>
      </c>
      <c r="D198" s="81">
        <v>0.2</v>
      </c>
      <c r="E198" s="81">
        <v>0.2</v>
      </c>
    </row>
    <row r="199" spans="1:5" ht="34.5" thickBot="1" x14ac:dyDescent="0.3">
      <c r="A199" s="56" t="s">
        <v>187</v>
      </c>
      <c r="B199" s="82"/>
      <c r="C199" s="81">
        <v>0.5</v>
      </c>
      <c r="D199" s="81">
        <v>0.8</v>
      </c>
      <c r="E199" s="81">
        <v>0.8</v>
      </c>
    </row>
    <row r="200" spans="1:5" ht="15.75" thickBot="1" x14ac:dyDescent="0.3">
      <c r="A200" s="109" t="s">
        <v>38</v>
      </c>
      <c r="B200" s="110"/>
      <c r="C200" s="110"/>
      <c r="D200" s="110"/>
      <c r="E200" s="111"/>
    </row>
    <row r="201" spans="1:5" ht="27" customHeight="1" thickBot="1" x14ac:dyDescent="0.3">
      <c r="A201" s="20" t="s">
        <v>28</v>
      </c>
      <c r="B201" s="224" t="s">
        <v>186</v>
      </c>
      <c r="C201" s="225"/>
      <c r="D201" s="225"/>
      <c r="E201" s="226"/>
    </row>
    <row r="202" spans="1:5" ht="31.5" customHeight="1" thickBot="1" x14ac:dyDescent="0.3">
      <c r="A202" s="80" t="s">
        <v>10</v>
      </c>
      <c r="B202" s="154" t="s">
        <v>185</v>
      </c>
      <c r="C202" s="155"/>
      <c r="D202" s="155"/>
      <c r="E202" s="156"/>
    </row>
    <row r="203" spans="1:5" ht="15.75" thickBot="1" x14ac:dyDescent="0.3">
      <c r="A203" s="80" t="s">
        <v>15</v>
      </c>
      <c r="B203" s="136" t="s">
        <v>184</v>
      </c>
      <c r="C203" s="137"/>
      <c r="D203" s="137"/>
      <c r="E203" s="138"/>
    </row>
    <row r="204" spans="1:5" ht="12.75" customHeight="1" x14ac:dyDescent="0.25">
      <c r="A204" s="107"/>
      <c r="B204" s="18">
        <v>2018</v>
      </c>
      <c r="C204" s="18">
        <v>2019</v>
      </c>
      <c r="D204" s="18">
        <v>2020</v>
      </c>
      <c r="E204" s="18">
        <v>2021</v>
      </c>
    </row>
    <row r="205" spans="1:5" ht="9" customHeight="1" thickBot="1" x14ac:dyDescent="0.3">
      <c r="A205" s="108"/>
      <c r="B205" s="19" t="s">
        <v>6</v>
      </c>
      <c r="C205" s="19" t="s">
        <v>7</v>
      </c>
      <c r="D205" s="19" t="s">
        <v>7</v>
      </c>
      <c r="E205" s="19" t="s">
        <v>7</v>
      </c>
    </row>
    <row r="206" spans="1:5" ht="15.75" thickBot="1" x14ac:dyDescent="0.3">
      <c r="A206" s="80" t="s">
        <v>9</v>
      </c>
      <c r="B206" s="6"/>
      <c r="C206" s="6">
        <v>90</v>
      </c>
      <c r="D206" s="6">
        <v>95</v>
      </c>
      <c r="E206" s="6">
        <v>100</v>
      </c>
    </row>
    <row r="207" spans="1:5" ht="15.75" thickBot="1" x14ac:dyDescent="0.3">
      <c r="A207" s="80" t="s">
        <v>16</v>
      </c>
      <c r="B207" s="6">
        <f>B236</f>
        <v>0</v>
      </c>
      <c r="C207" s="6">
        <v>10000</v>
      </c>
      <c r="D207" s="6">
        <v>12500</v>
      </c>
      <c r="E207" s="6">
        <v>13000</v>
      </c>
    </row>
    <row r="208" spans="1:5" ht="15.75" thickBot="1" x14ac:dyDescent="0.3">
      <c r="A208" s="80" t="s">
        <v>23</v>
      </c>
      <c r="B208" s="6" t="e">
        <f>B207/B206</f>
        <v>#DIV/0!</v>
      </c>
      <c r="C208" s="6">
        <f>C207/C206</f>
        <v>111.11111111111111</v>
      </c>
      <c r="D208" s="6">
        <f>D207/D206</f>
        <v>131.57894736842104</v>
      </c>
      <c r="E208" s="6">
        <f>E207/E206</f>
        <v>130</v>
      </c>
    </row>
    <row r="209" spans="1:5" ht="15.75" thickBot="1" x14ac:dyDescent="0.3">
      <c r="A209" s="80" t="s">
        <v>17</v>
      </c>
      <c r="B209" s="78" t="s">
        <v>22</v>
      </c>
      <c r="C209" s="7" t="e">
        <f t="shared" ref="C209:E211" si="9">C206/B206-1</f>
        <v>#DIV/0!</v>
      </c>
      <c r="D209" s="7">
        <f t="shared" si="9"/>
        <v>5.555555555555558E-2</v>
      </c>
      <c r="E209" s="7">
        <f t="shared" si="9"/>
        <v>5.2631578947368363E-2</v>
      </c>
    </row>
    <row r="210" spans="1:5" ht="15.75" thickBot="1" x14ac:dyDescent="0.3">
      <c r="A210" s="80" t="s">
        <v>18</v>
      </c>
      <c r="B210" s="78" t="s">
        <v>22</v>
      </c>
      <c r="C210" s="7" t="e">
        <f t="shared" si="9"/>
        <v>#DIV/0!</v>
      </c>
      <c r="D210" s="7">
        <f t="shared" si="9"/>
        <v>0.25</v>
      </c>
      <c r="E210" s="7">
        <f t="shared" si="9"/>
        <v>4.0000000000000036E-2</v>
      </c>
    </row>
    <row r="211" spans="1:5" ht="15.75" thickBot="1" x14ac:dyDescent="0.3">
      <c r="A211" s="80" t="s">
        <v>19</v>
      </c>
      <c r="B211" s="78" t="s">
        <v>22</v>
      </c>
      <c r="C211" s="7" t="e">
        <f t="shared" si="9"/>
        <v>#DIV/0!</v>
      </c>
      <c r="D211" s="7">
        <f t="shared" si="9"/>
        <v>0.18421052631578938</v>
      </c>
      <c r="E211" s="7">
        <f t="shared" si="9"/>
        <v>-1.19999999999999E-2</v>
      </c>
    </row>
    <row r="212" spans="1:5" ht="15.75" thickBot="1" x14ac:dyDescent="0.3">
      <c r="A212" s="139" t="s">
        <v>33</v>
      </c>
      <c r="B212" s="140"/>
      <c r="C212" s="140"/>
      <c r="D212" s="140"/>
      <c r="E212" s="141"/>
    </row>
    <row r="213" spans="1:5" ht="12.75" customHeight="1" x14ac:dyDescent="0.25">
      <c r="A213" s="107"/>
      <c r="B213" s="18">
        <v>2018</v>
      </c>
      <c r="C213" s="18">
        <v>2019</v>
      </c>
      <c r="D213" s="18">
        <v>2020</v>
      </c>
      <c r="E213" s="18">
        <v>2021</v>
      </c>
    </row>
    <row r="214" spans="1:5" ht="9" customHeight="1" thickBot="1" x14ac:dyDescent="0.3">
      <c r="A214" s="108"/>
      <c r="B214" s="19" t="s">
        <v>6</v>
      </c>
      <c r="C214" s="19" t="s">
        <v>7</v>
      </c>
      <c r="D214" s="19" t="s">
        <v>7</v>
      </c>
      <c r="E214" s="19" t="s">
        <v>7</v>
      </c>
    </row>
    <row r="215" spans="1:5" ht="15.75" thickBot="1" x14ac:dyDescent="0.3">
      <c r="A215" s="1" t="s">
        <v>0</v>
      </c>
      <c r="B215" s="8">
        <v>0</v>
      </c>
      <c r="C215" s="8">
        <v>0</v>
      </c>
      <c r="D215" s="8">
        <v>0</v>
      </c>
      <c r="E215" s="8">
        <v>0</v>
      </c>
    </row>
    <row r="216" spans="1:5" ht="15.75" thickBot="1" x14ac:dyDescent="0.3">
      <c r="A216" s="10" t="s">
        <v>39</v>
      </c>
      <c r="B216" s="11"/>
      <c r="C216" s="22"/>
      <c r="D216" s="22"/>
      <c r="E216" s="22"/>
    </row>
    <row r="217" spans="1:5" ht="15.75" thickBot="1" x14ac:dyDescent="0.3">
      <c r="A217" s="10" t="s">
        <v>40</v>
      </c>
      <c r="B217" s="11"/>
      <c r="C217" s="12"/>
      <c r="D217" s="12"/>
      <c r="E217" s="12"/>
    </row>
    <row r="218" spans="1:5" ht="24.75" thickBot="1" x14ac:dyDescent="0.3">
      <c r="A218" s="1" t="s">
        <v>31</v>
      </c>
      <c r="B218" s="8">
        <v>0</v>
      </c>
      <c r="C218" s="8">
        <v>0</v>
      </c>
      <c r="D218" s="8">
        <v>0</v>
      </c>
      <c r="E218" s="8">
        <v>0</v>
      </c>
    </row>
    <row r="219" spans="1:5" ht="15.75" thickBot="1" x14ac:dyDescent="0.3">
      <c r="A219" s="10" t="s">
        <v>39</v>
      </c>
      <c r="B219" s="11"/>
      <c r="C219" s="8"/>
      <c r="D219" s="8"/>
      <c r="E219" s="8"/>
    </row>
    <row r="220" spans="1:5" ht="15.75" thickBot="1" x14ac:dyDescent="0.3">
      <c r="A220" s="10" t="s">
        <v>40</v>
      </c>
      <c r="B220" s="11"/>
      <c r="C220" s="8"/>
      <c r="D220" s="8"/>
      <c r="E220" s="8"/>
    </row>
    <row r="221" spans="1:5" ht="15.75" thickBot="1" x14ac:dyDescent="0.3">
      <c r="A221" s="1" t="s">
        <v>1</v>
      </c>
      <c r="B221" s="11">
        <f>SUM(B222:B223)</f>
        <v>0</v>
      </c>
      <c r="C221" s="11">
        <f t="shared" ref="C221:E221" si="10">SUM(C222:C223)</f>
        <v>10000</v>
      </c>
      <c r="D221" s="11">
        <f t="shared" si="10"/>
        <v>12500</v>
      </c>
      <c r="E221" s="11">
        <f t="shared" si="10"/>
        <v>13000</v>
      </c>
    </row>
    <row r="222" spans="1:5" ht="15.75" thickBot="1" x14ac:dyDescent="0.3">
      <c r="A222" s="10" t="s">
        <v>39</v>
      </c>
      <c r="B222" s="11">
        <v>0</v>
      </c>
      <c r="C222" s="8">
        <v>10000</v>
      </c>
      <c r="D222" s="8">
        <v>12500</v>
      </c>
      <c r="E222" s="8">
        <v>13000</v>
      </c>
    </row>
    <row r="223" spans="1:5" ht="15.75" thickBot="1" x14ac:dyDescent="0.3">
      <c r="A223" s="10" t="s">
        <v>40</v>
      </c>
      <c r="B223" s="11"/>
      <c r="C223" s="8"/>
      <c r="D223" s="8"/>
      <c r="E223" s="8"/>
    </row>
    <row r="224" spans="1:5" ht="15.75" thickBot="1" x14ac:dyDescent="0.3">
      <c r="A224" s="1" t="s">
        <v>2</v>
      </c>
      <c r="B224" s="11">
        <v>0</v>
      </c>
      <c r="C224" s="8">
        <v>0</v>
      </c>
      <c r="D224" s="8">
        <v>0</v>
      </c>
      <c r="E224" s="8">
        <v>0</v>
      </c>
    </row>
    <row r="225" spans="1:5" ht="15.75" thickBot="1" x14ac:dyDescent="0.3">
      <c r="A225" s="10" t="s">
        <v>39</v>
      </c>
      <c r="B225" s="11"/>
      <c r="C225" s="8"/>
      <c r="D225" s="8"/>
      <c r="E225" s="8"/>
    </row>
    <row r="226" spans="1:5" ht="15.75" thickBot="1" x14ac:dyDescent="0.3">
      <c r="A226" s="10" t="s">
        <v>40</v>
      </c>
      <c r="B226" s="11"/>
      <c r="C226" s="8"/>
      <c r="D226" s="8"/>
      <c r="E226" s="8"/>
    </row>
    <row r="227" spans="1:5" ht="15.75" thickBot="1" x14ac:dyDescent="0.3">
      <c r="A227" s="1" t="s">
        <v>24</v>
      </c>
      <c r="B227" s="11">
        <v>0</v>
      </c>
      <c r="C227" s="8">
        <v>0</v>
      </c>
      <c r="D227" s="8">
        <v>0</v>
      </c>
      <c r="E227" s="8">
        <v>0</v>
      </c>
    </row>
    <row r="228" spans="1:5" ht="15.75" thickBot="1" x14ac:dyDescent="0.3">
      <c r="A228" s="10" t="s">
        <v>39</v>
      </c>
      <c r="B228" s="11"/>
      <c r="C228" s="8"/>
      <c r="D228" s="8"/>
      <c r="E228" s="8"/>
    </row>
    <row r="229" spans="1:5" ht="15.75" thickBot="1" x14ac:dyDescent="0.3">
      <c r="A229" s="10" t="s">
        <v>40</v>
      </c>
      <c r="B229" s="11"/>
      <c r="C229" s="8"/>
      <c r="D229" s="8"/>
      <c r="E229" s="8"/>
    </row>
    <row r="230" spans="1:5" ht="15.75" thickBot="1" x14ac:dyDescent="0.3">
      <c r="A230" s="1" t="s">
        <v>25</v>
      </c>
      <c r="B230" s="11">
        <v>0</v>
      </c>
      <c r="C230" s="8">
        <v>0</v>
      </c>
      <c r="D230" s="8">
        <v>0</v>
      </c>
      <c r="E230" s="8">
        <v>0</v>
      </c>
    </row>
    <row r="231" spans="1:5" ht="15.75" thickBot="1" x14ac:dyDescent="0.3">
      <c r="A231" s="10" t="s">
        <v>39</v>
      </c>
      <c r="B231" s="11"/>
      <c r="C231" s="8"/>
      <c r="D231" s="8"/>
      <c r="E231" s="8"/>
    </row>
    <row r="232" spans="1:5" ht="15.75" thickBot="1" x14ac:dyDescent="0.3">
      <c r="A232" s="10" t="s">
        <v>40</v>
      </c>
      <c r="B232" s="11"/>
      <c r="C232" s="8"/>
      <c r="D232" s="8"/>
      <c r="E232" s="8"/>
    </row>
    <row r="233" spans="1:5" ht="24.75" thickBot="1" x14ac:dyDescent="0.3">
      <c r="A233" s="1" t="s">
        <v>3</v>
      </c>
      <c r="B233" s="11">
        <v>0</v>
      </c>
      <c r="C233" s="8">
        <v>0</v>
      </c>
      <c r="D233" s="8">
        <f>C233*1.03*0.99</f>
        <v>0</v>
      </c>
      <c r="E233" s="8">
        <f>D233*1.03*0.99</f>
        <v>0</v>
      </c>
    </row>
    <row r="234" spans="1:5" ht="15.75" thickBot="1" x14ac:dyDescent="0.3">
      <c r="A234" s="10" t="s">
        <v>39</v>
      </c>
      <c r="B234" s="11"/>
      <c r="C234" s="29"/>
      <c r="D234" s="29"/>
      <c r="E234" s="29"/>
    </row>
    <row r="235" spans="1:5" ht="15.75" thickBot="1" x14ac:dyDescent="0.3">
      <c r="A235" s="10" t="s">
        <v>40</v>
      </c>
      <c r="B235" s="11"/>
      <c r="C235" s="31"/>
      <c r="D235" s="29"/>
      <c r="E235" s="29"/>
    </row>
    <row r="236" spans="1:5" ht="15.75" thickBot="1" x14ac:dyDescent="0.3">
      <c r="A236" s="44" t="s">
        <v>32</v>
      </c>
      <c r="B236" s="11">
        <f>B233+B230+B227+B224+B221+B218+B215</f>
        <v>0</v>
      </c>
      <c r="C236" s="11">
        <f>C233+C230+C227+C224+C221+C218+C215</f>
        <v>10000</v>
      </c>
      <c r="D236" s="11">
        <f>D233+D230+D227+D224+D221+D218+D215</f>
        <v>12500</v>
      </c>
      <c r="E236" s="11">
        <f>E233+E230+E227+E224+E221+E218+E215</f>
        <v>13000</v>
      </c>
    </row>
    <row r="237" spans="1:5" ht="15.75" thickBot="1" x14ac:dyDescent="0.3">
      <c r="A237" s="25" t="s">
        <v>34</v>
      </c>
      <c r="B237" s="26">
        <f>IF(B236-B207=0,0,"Error")</f>
        <v>0</v>
      </c>
      <c r="C237" s="26">
        <f>IF(C236-C207=0,0,"Error")</f>
        <v>0</v>
      </c>
      <c r="D237" s="26">
        <f>IF(D236-D207=0,0,"Error")</f>
        <v>0</v>
      </c>
      <c r="E237" s="26">
        <f>IF(E236-E207=0,0,"Error")</f>
        <v>0</v>
      </c>
    </row>
    <row r="238" spans="1:5" ht="15.75" thickBot="1" x14ac:dyDescent="0.3">
      <c r="A238" s="46"/>
      <c r="B238" s="47"/>
      <c r="C238" s="47"/>
      <c r="D238" s="47"/>
      <c r="E238" s="47"/>
    </row>
    <row r="239" spans="1:5" ht="27" customHeight="1" thickBot="1" x14ac:dyDescent="0.3">
      <c r="A239" s="15" t="s">
        <v>49</v>
      </c>
      <c r="B239" s="48">
        <f>B207+B161+B117+B80+B43</f>
        <v>0</v>
      </c>
      <c r="C239" s="48">
        <f>C207+C161+C117+C80+C43</f>
        <v>207500</v>
      </c>
      <c r="D239" s="48">
        <f>D207+D161+D117+D80+D43</f>
        <v>210000</v>
      </c>
      <c r="E239" s="48">
        <f>E207+E161+E117+E80+E43</f>
        <v>210500</v>
      </c>
    </row>
    <row r="240" spans="1:5" ht="24.75" thickBot="1" x14ac:dyDescent="0.3">
      <c r="A240" s="15" t="s">
        <v>50</v>
      </c>
      <c r="B240" s="48">
        <f>B241+B244+B247+B250+B253+B259</f>
        <v>0</v>
      </c>
      <c r="C240" s="48">
        <f>C241+C244+C247+C250+C253+C256</f>
        <v>207500</v>
      </c>
      <c r="D240" s="48">
        <f>D241+D244+D247+D250+D253+D256</f>
        <v>210000</v>
      </c>
      <c r="E240" s="48">
        <f>E241+E244+E247+E250+E253+E256</f>
        <v>210500</v>
      </c>
    </row>
    <row r="241" spans="1:5" ht="15.75" thickBot="1" x14ac:dyDescent="0.3">
      <c r="A241" s="1" t="s">
        <v>0</v>
      </c>
      <c r="B241" s="23">
        <f>B215+B169+B125+B88+B51</f>
        <v>0</v>
      </c>
      <c r="C241" s="23">
        <f>C215+C169+C125+C88+C51</f>
        <v>118500</v>
      </c>
      <c r="D241" s="23">
        <f>D215+D169+D125+D88+D51</f>
        <v>118500</v>
      </c>
      <c r="E241" s="23">
        <f>E215+E169+E125+E88+E51</f>
        <v>118500</v>
      </c>
    </row>
    <row r="242" spans="1:5" ht="15.75" thickBot="1" x14ac:dyDescent="0.3">
      <c r="A242" s="10" t="s">
        <v>39</v>
      </c>
      <c r="B242" s="11">
        <f>B52</f>
        <v>0</v>
      </c>
      <c r="C242" s="11">
        <f t="shared" ref="C242:E243" si="11">C52</f>
        <v>118500</v>
      </c>
      <c r="D242" s="11">
        <f t="shared" si="11"/>
        <v>118500</v>
      </c>
      <c r="E242" s="11">
        <f t="shared" si="11"/>
        <v>118500</v>
      </c>
    </row>
    <row r="243" spans="1:5" ht="15.75" thickBot="1" x14ac:dyDescent="0.3">
      <c r="A243" s="10" t="s">
        <v>42</v>
      </c>
      <c r="B243" s="11">
        <f>B53</f>
        <v>0</v>
      </c>
      <c r="C243" s="11">
        <f t="shared" si="11"/>
        <v>0</v>
      </c>
      <c r="D243" s="11">
        <f t="shared" si="11"/>
        <v>0</v>
      </c>
      <c r="E243" s="11">
        <f t="shared" si="11"/>
        <v>0</v>
      </c>
    </row>
    <row r="244" spans="1:5" ht="24.75" thickBot="1" x14ac:dyDescent="0.3">
      <c r="A244" s="1" t="s">
        <v>31</v>
      </c>
      <c r="B244" s="23">
        <f>B218+B172+B128+B91+B54</f>
        <v>0</v>
      </c>
      <c r="C244" s="23">
        <f>C218+C172+C128+C91+C54</f>
        <v>20000</v>
      </c>
      <c r="D244" s="23">
        <f>D218+D172+D128+D91+D54</f>
        <v>20000</v>
      </c>
      <c r="E244" s="23">
        <f>E218+E172+E128+E91+E54</f>
        <v>20000</v>
      </c>
    </row>
    <row r="245" spans="1:5" ht="15.75" thickBot="1" x14ac:dyDescent="0.3">
      <c r="A245" s="10" t="s">
        <v>39</v>
      </c>
      <c r="B245" s="8">
        <f>B55</f>
        <v>0</v>
      </c>
      <c r="C245" s="8">
        <f t="shared" ref="C245:E246" si="12">C55</f>
        <v>20000</v>
      </c>
      <c r="D245" s="8">
        <f t="shared" si="12"/>
        <v>20000</v>
      </c>
      <c r="E245" s="8">
        <f t="shared" si="12"/>
        <v>20000</v>
      </c>
    </row>
    <row r="246" spans="1:5" ht="15.75" thickBot="1" x14ac:dyDescent="0.3">
      <c r="A246" s="10" t="s">
        <v>42</v>
      </c>
      <c r="B246" s="8">
        <f>B56</f>
        <v>0</v>
      </c>
      <c r="C246" s="8">
        <f t="shared" si="12"/>
        <v>0</v>
      </c>
      <c r="D246" s="8">
        <f t="shared" si="12"/>
        <v>0</v>
      </c>
      <c r="E246" s="8">
        <f t="shared" si="12"/>
        <v>0</v>
      </c>
    </row>
    <row r="247" spans="1:5" ht="15.75" thickBot="1" x14ac:dyDescent="0.3">
      <c r="A247" s="1" t="s">
        <v>1</v>
      </c>
      <c r="B247" s="23">
        <f>B221+B175+B131+B94+B57</f>
        <v>0</v>
      </c>
      <c r="C247" s="23">
        <f>C221+C175+C131+C94+C57</f>
        <v>69000</v>
      </c>
      <c r="D247" s="23">
        <f>D221+D175+D131+D94+D57</f>
        <v>71500</v>
      </c>
      <c r="E247" s="23">
        <f>E221+E175+E131+E94+E57</f>
        <v>72000</v>
      </c>
    </row>
    <row r="248" spans="1:5" ht="15.75" thickBot="1" x14ac:dyDescent="0.3">
      <c r="A248" s="10" t="s">
        <v>39</v>
      </c>
      <c r="B248" s="11">
        <f>B95+B132+B176+B222</f>
        <v>0</v>
      </c>
      <c r="C248" s="11">
        <f t="shared" ref="C248:E249" si="13">C95+C132+C176+C222</f>
        <v>69000</v>
      </c>
      <c r="D248" s="11">
        <f t="shared" si="13"/>
        <v>71500</v>
      </c>
      <c r="E248" s="11">
        <f t="shared" si="13"/>
        <v>72000</v>
      </c>
    </row>
    <row r="249" spans="1:5" ht="15.75" thickBot="1" x14ac:dyDescent="0.3">
      <c r="A249" s="10" t="s">
        <v>42</v>
      </c>
      <c r="B249" s="11">
        <f>B96+B133+B177+B223</f>
        <v>0</v>
      </c>
      <c r="C249" s="11">
        <f t="shared" si="13"/>
        <v>0</v>
      </c>
      <c r="D249" s="11">
        <f t="shared" si="13"/>
        <v>0</v>
      </c>
      <c r="E249" s="11">
        <f t="shared" si="13"/>
        <v>0</v>
      </c>
    </row>
    <row r="250" spans="1:5" ht="15.75" thickBot="1" x14ac:dyDescent="0.3">
      <c r="A250" s="1" t="s">
        <v>2</v>
      </c>
      <c r="B250" s="23">
        <f>B224+B178+B134+B97+B60</f>
        <v>0</v>
      </c>
      <c r="C250" s="23">
        <f>C224+C178+C134+C97+C60</f>
        <v>0</v>
      </c>
      <c r="D250" s="23">
        <f>D224+D178+D134+D97+D60</f>
        <v>0</v>
      </c>
      <c r="E250" s="23">
        <f>E224+E178+E134+E97+E60</f>
        <v>0</v>
      </c>
    </row>
    <row r="251" spans="1:5" ht="15.75" thickBot="1" x14ac:dyDescent="0.3">
      <c r="A251" s="10" t="s">
        <v>39</v>
      </c>
      <c r="B251" s="8">
        <f>B61+B98+B135+B179+B225</f>
        <v>0</v>
      </c>
      <c r="C251" s="8">
        <f t="shared" ref="C251:E252" si="14">C61+C98+C135+C179+C225</f>
        <v>0</v>
      </c>
      <c r="D251" s="8">
        <f t="shared" si="14"/>
        <v>0</v>
      </c>
      <c r="E251" s="8">
        <f t="shared" si="14"/>
        <v>0</v>
      </c>
    </row>
    <row r="252" spans="1:5" ht="15.75" thickBot="1" x14ac:dyDescent="0.3">
      <c r="A252" s="10" t="s">
        <v>42</v>
      </c>
      <c r="B252" s="8">
        <f>B62+B99+B136+B180+B226</f>
        <v>0</v>
      </c>
      <c r="C252" s="8">
        <f t="shared" si="14"/>
        <v>0</v>
      </c>
      <c r="D252" s="8">
        <f t="shared" si="14"/>
        <v>0</v>
      </c>
      <c r="E252" s="8">
        <f t="shared" si="14"/>
        <v>0</v>
      </c>
    </row>
    <row r="253" spans="1:5" ht="15.75" thickBot="1" x14ac:dyDescent="0.3">
      <c r="A253" s="1" t="s">
        <v>24</v>
      </c>
      <c r="B253" s="23">
        <f>B227+B181+B137+B100+B63</f>
        <v>0</v>
      </c>
      <c r="C253" s="23">
        <f>C227+C181+C137+C100+C63</f>
        <v>0</v>
      </c>
      <c r="D253" s="23">
        <f>D227+D181+D137+D100+D63</f>
        <v>0</v>
      </c>
      <c r="E253" s="23">
        <f>E227+E181+E137+E100+E63</f>
        <v>0</v>
      </c>
    </row>
    <row r="254" spans="1:5" ht="15.75" thickBot="1" x14ac:dyDescent="0.3">
      <c r="A254" s="10" t="s">
        <v>39</v>
      </c>
      <c r="B254" s="8">
        <f>B64+B101+B138+B182+B228</f>
        <v>0</v>
      </c>
      <c r="C254" s="8">
        <f t="shared" ref="C254:E255" si="15">C64+C101+C138+C182+C228</f>
        <v>0</v>
      </c>
      <c r="D254" s="8">
        <f t="shared" si="15"/>
        <v>0</v>
      </c>
      <c r="E254" s="8">
        <f t="shared" si="15"/>
        <v>0</v>
      </c>
    </row>
    <row r="255" spans="1:5" ht="15.75" thickBot="1" x14ac:dyDescent="0.3">
      <c r="A255" s="10" t="s">
        <v>42</v>
      </c>
      <c r="B255" s="8">
        <f>B65+B102+B139+B183+B229</f>
        <v>0</v>
      </c>
      <c r="C255" s="8">
        <f t="shared" si="15"/>
        <v>0</v>
      </c>
      <c r="D255" s="8">
        <f t="shared" si="15"/>
        <v>0</v>
      </c>
      <c r="E255" s="8">
        <f t="shared" si="15"/>
        <v>0</v>
      </c>
    </row>
    <row r="256" spans="1:5" ht="15.75" thickBot="1" x14ac:dyDescent="0.3">
      <c r="A256" s="1" t="s">
        <v>25</v>
      </c>
      <c r="B256" s="23">
        <f>B230+B184+B140+B103+B66</f>
        <v>0</v>
      </c>
      <c r="C256" s="23">
        <f>C230+C184+C140+C103+C66</f>
        <v>0</v>
      </c>
      <c r="D256" s="23">
        <f>D230+D184+D140+D103+D66</f>
        <v>0</v>
      </c>
      <c r="E256" s="23">
        <f>E230+E184+E140+E103+E66</f>
        <v>0</v>
      </c>
    </row>
    <row r="257" spans="1:5" ht="15.75" thickBot="1" x14ac:dyDescent="0.3">
      <c r="A257" s="10" t="s">
        <v>39</v>
      </c>
      <c r="B257" s="8">
        <f>B67+B104+B141+B185+B231</f>
        <v>0</v>
      </c>
      <c r="C257" s="8">
        <f t="shared" ref="C257:E258" si="16">C67+C104+C141+C185+C231</f>
        <v>0</v>
      </c>
      <c r="D257" s="8">
        <f t="shared" si="16"/>
        <v>0</v>
      </c>
      <c r="E257" s="8">
        <f t="shared" si="16"/>
        <v>0</v>
      </c>
    </row>
    <row r="258" spans="1:5" ht="15.75" thickBot="1" x14ac:dyDescent="0.3">
      <c r="A258" s="10" t="s">
        <v>42</v>
      </c>
      <c r="B258" s="8">
        <f>B68+B105+B142+B186+B232</f>
        <v>0</v>
      </c>
      <c r="C258" s="8">
        <f t="shared" si="16"/>
        <v>0</v>
      </c>
      <c r="D258" s="8">
        <f t="shared" si="16"/>
        <v>0</v>
      </c>
      <c r="E258" s="8">
        <f t="shared" si="16"/>
        <v>0</v>
      </c>
    </row>
    <row r="259" spans="1:5" ht="24.75" thickBot="1" x14ac:dyDescent="0.3">
      <c r="A259" s="1" t="s">
        <v>3</v>
      </c>
      <c r="B259" s="23">
        <f>B233+B187+B143+B106+B69</f>
        <v>0</v>
      </c>
      <c r="C259" s="23">
        <f>C233+C187+C143+C106+C69</f>
        <v>0</v>
      </c>
      <c r="D259" s="23">
        <f>D233+D187+D143+D106+D69</f>
        <v>0</v>
      </c>
      <c r="E259" s="23">
        <f>E233+E187+E143+E106+E69</f>
        <v>0</v>
      </c>
    </row>
    <row r="260" spans="1:5" ht="15.75" thickBot="1" x14ac:dyDescent="0.3">
      <c r="A260" s="10" t="s">
        <v>39</v>
      </c>
      <c r="B260" s="8">
        <f>B70+B107+B144+B188+B234</f>
        <v>0</v>
      </c>
      <c r="C260" s="8">
        <f t="shared" ref="C260:E261" si="17">C70+C107+C144+C188+C234</f>
        <v>0</v>
      </c>
      <c r="D260" s="8">
        <f t="shared" si="17"/>
        <v>0</v>
      </c>
      <c r="E260" s="8">
        <f t="shared" si="17"/>
        <v>0</v>
      </c>
    </row>
    <row r="261" spans="1:5" ht="15.75" thickBot="1" x14ac:dyDescent="0.3">
      <c r="A261" s="10" t="s">
        <v>42</v>
      </c>
      <c r="B261" s="8">
        <f>B71+B108+B145+B189+B235</f>
        <v>0</v>
      </c>
      <c r="C261" s="8">
        <f t="shared" si="17"/>
        <v>0</v>
      </c>
      <c r="D261" s="8">
        <f t="shared" si="17"/>
        <v>0</v>
      </c>
      <c r="E261" s="8">
        <f t="shared" si="17"/>
        <v>0</v>
      </c>
    </row>
    <row r="262" spans="1:5" ht="15.75" thickBot="1" x14ac:dyDescent="0.3">
      <c r="A262" s="25" t="s">
        <v>34</v>
      </c>
      <c r="B262" s="26">
        <f>IF(B240-B239=0,0,"Error")</f>
        <v>0</v>
      </c>
      <c r="C262" s="26">
        <f>IF(C240-C239=0,0,"Error")</f>
        <v>0</v>
      </c>
      <c r="D262" s="26">
        <f>IF(D240-D239=0,0,"Error")</f>
        <v>0</v>
      </c>
      <c r="E262" s="26">
        <f>IF(E240-E239=0,0,"Error")</f>
        <v>0</v>
      </c>
    </row>
  </sheetData>
  <mergeCells count="52">
    <mergeCell ref="A2:E2"/>
    <mergeCell ref="A154:E154"/>
    <mergeCell ref="B155:E155"/>
    <mergeCell ref="B156:E156"/>
    <mergeCell ref="B148:E148"/>
    <mergeCell ref="A149:E149"/>
    <mergeCell ref="A153:E153"/>
    <mergeCell ref="B112:E112"/>
    <mergeCell ref="B113:E113"/>
    <mergeCell ref="A114:A115"/>
    <mergeCell ref="A122:E122"/>
    <mergeCell ref="A123:A124"/>
    <mergeCell ref="A3:E3"/>
    <mergeCell ref="B5:E5"/>
    <mergeCell ref="B6:E6"/>
    <mergeCell ref="B7:E7"/>
    <mergeCell ref="B111:E111"/>
    <mergeCell ref="B37:E37"/>
    <mergeCell ref="B38:E38"/>
    <mergeCell ref="B39:E39"/>
    <mergeCell ref="A40:A41"/>
    <mergeCell ref="A48:E48"/>
    <mergeCell ref="A86:A87"/>
    <mergeCell ref="B74:E74"/>
    <mergeCell ref="B75:E75"/>
    <mergeCell ref="B76:E76"/>
    <mergeCell ref="A77:A78"/>
    <mergeCell ref="A85:E85"/>
    <mergeCell ref="A8:E8"/>
    <mergeCell ref="A49:A50"/>
    <mergeCell ref="A22:E22"/>
    <mergeCell ref="A17:E17"/>
    <mergeCell ref="B21:E21"/>
    <mergeCell ref="A9:E11"/>
    <mergeCell ref="B12:E12"/>
    <mergeCell ref="A13:A14"/>
    <mergeCell ref="B16:E16"/>
    <mergeCell ref="A35:E35"/>
    <mergeCell ref="A36:E36"/>
    <mergeCell ref="B192:E192"/>
    <mergeCell ref="A193:E193"/>
    <mergeCell ref="A200:E200"/>
    <mergeCell ref="B201:E201"/>
    <mergeCell ref="B157:E157"/>
    <mergeCell ref="A158:A159"/>
    <mergeCell ref="A166:E166"/>
    <mergeCell ref="A167:A168"/>
    <mergeCell ref="B202:E202"/>
    <mergeCell ref="B203:E203"/>
    <mergeCell ref="A204:A205"/>
    <mergeCell ref="A212:E212"/>
    <mergeCell ref="A213:A2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6"/>
  <sheetViews>
    <sheetView tabSelected="1" view="pageBreakPreview" topLeftCell="A397" zoomScale="60" zoomScaleNormal="170" workbookViewId="0">
      <selection activeCell="K10" sqref="K10"/>
    </sheetView>
  </sheetViews>
  <sheetFormatPr defaultRowHeight="15" x14ac:dyDescent="0.25"/>
  <cols>
    <col min="1" max="1" width="28.5703125" customWidth="1"/>
    <col min="2" max="5" width="11.7109375" customWidth="1"/>
  </cols>
  <sheetData>
    <row r="2" spans="1:5" ht="30.75" customHeight="1" x14ac:dyDescent="0.25">
      <c r="A2" s="255" t="s">
        <v>35</v>
      </c>
      <c r="B2" s="255"/>
      <c r="C2" s="255"/>
      <c r="D2" s="255"/>
      <c r="E2" s="255"/>
    </row>
    <row r="3" spans="1:5" ht="18" customHeight="1" x14ac:dyDescent="0.25">
      <c r="A3" s="157" t="s">
        <v>43</v>
      </c>
      <c r="B3" s="157"/>
      <c r="C3" s="157"/>
      <c r="D3" s="157"/>
      <c r="E3" s="157"/>
    </row>
    <row r="4" spans="1:5" ht="15.75" thickBot="1" x14ac:dyDescent="0.3"/>
    <row r="5" spans="1:5" ht="15.75" thickBot="1" x14ac:dyDescent="0.3">
      <c r="A5" s="17" t="s">
        <v>21</v>
      </c>
      <c r="B5" s="158" t="s">
        <v>321</v>
      </c>
      <c r="C5" s="158"/>
      <c r="D5" s="158"/>
      <c r="E5" s="158"/>
    </row>
    <row r="6" spans="1:5" ht="15.75" thickBot="1" x14ac:dyDescent="0.3">
      <c r="A6" s="17" t="s">
        <v>4</v>
      </c>
      <c r="B6" s="159" t="s">
        <v>320</v>
      </c>
      <c r="C6" s="160"/>
      <c r="D6" s="160"/>
      <c r="E6" s="161"/>
    </row>
    <row r="7" spans="1:5" ht="15.75" thickBot="1" x14ac:dyDescent="0.3">
      <c r="A7" s="17" t="s">
        <v>26</v>
      </c>
      <c r="B7" s="162" t="s">
        <v>5</v>
      </c>
      <c r="C7" s="163"/>
      <c r="D7" s="163"/>
      <c r="E7" s="164"/>
    </row>
    <row r="8" spans="1:5" ht="15.75" thickBot="1" x14ac:dyDescent="0.3">
      <c r="A8" s="142" t="s">
        <v>8</v>
      </c>
      <c r="B8" s="143"/>
      <c r="C8" s="143"/>
      <c r="D8" s="143"/>
      <c r="E8" s="144"/>
    </row>
    <row r="9" spans="1:5" x14ac:dyDescent="0.25">
      <c r="A9" s="183" t="s">
        <v>319</v>
      </c>
      <c r="B9" s="184"/>
      <c r="C9" s="184"/>
      <c r="D9" s="184"/>
      <c r="E9" s="185"/>
    </row>
    <row r="10" spans="1:5" ht="36.75" customHeight="1" x14ac:dyDescent="0.25">
      <c r="A10" s="186"/>
      <c r="B10" s="187"/>
      <c r="C10" s="187"/>
      <c r="D10" s="187"/>
      <c r="E10" s="188"/>
    </row>
    <row r="11" spans="1:5" ht="15.75" thickBot="1" x14ac:dyDescent="0.3">
      <c r="A11" s="189"/>
      <c r="B11" s="190"/>
      <c r="C11" s="190"/>
      <c r="D11" s="190"/>
      <c r="E11" s="191"/>
    </row>
    <row r="12" spans="1:5" ht="38.25" customHeight="1" thickBot="1" x14ac:dyDescent="0.3">
      <c r="A12" s="16" t="s">
        <v>11</v>
      </c>
      <c r="B12" s="245" t="s">
        <v>318</v>
      </c>
      <c r="C12" s="246"/>
      <c r="D12" s="246"/>
      <c r="E12" s="247"/>
    </row>
    <row r="13" spans="1:5" ht="23.25" customHeight="1" x14ac:dyDescent="0.25">
      <c r="A13" s="107" t="s">
        <v>12</v>
      </c>
      <c r="B13" s="2">
        <v>2018</v>
      </c>
      <c r="C13" s="2">
        <v>2019</v>
      </c>
      <c r="D13" s="2">
        <v>2020</v>
      </c>
      <c r="E13" s="2">
        <v>2021</v>
      </c>
    </row>
    <row r="14" spans="1:5" ht="15.75" thickBot="1" x14ac:dyDescent="0.3">
      <c r="A14" s="108"/>
      <c r="B14" s="3" t="s">
        <v>6</v>
      </c>
      <c r="C14" s="3" t="s">
        <v>7</v>
      </c>
      <c r="D14" s="3" t="s">
        <v>7</v>
      </c>
      <c r="E14" s="3" t="s">
        <v>7</v>
      </c>
    </row>
    <row r="15" spans="1:5" ht="33.75" x14ac:dyDescent="0.25">
      <c r="A15" s="99" t="s">
        <v>317</v>
      </c>
      <c r="B15" s="98">
        <v>0</v>
      </c>
      <c r="C15" s="98">
        <v>1</v>
      </c>
      <c r="D15" s="98">
        <v>0</v>
      </c>
      <c r="E15" s="98">
        <v>0</v>
      </c>
    </row>
    <row r="16" spans="1:5" ht="23.25" thickBot="1" x14ac:dyDescent="0.3">
      <c r="A16" s="60" t="s">
        <v>316</v>
      </c>
      <c r="B16" s="55">
        <v>0</v>
      </c>
      <c r="C16" s="55">
        <v>0</v>
      </c>
      <c r="D16" s="55">
        <v>0.4</v>
      </c>
      <c r="E16" s="55">
        <v>0.6</v>
      </c>
    </row>
    <row r="17" spans="1:5" ht="23.25" thickBot="1" x14ac:dyDescent="0.3">
      <c r="A17" s="80" t="s">
        <v>315</v>
      </c>
      <c r="B17" s="33" t="s">
        <v>30</v>
      </c>
      <c r="C17" s="33" t="s">
        <v>27</v>
      </c>
      <c r="D17" s="33" t="s">
        <v>27</v>
      </c>
      <c r="E17" s="33" t="s">
        <v>27</v>
      </c>
    </row>
    <row r="18" spans="1:5" ht="15.75" thickBot="1" x14ac:dyDescent="0.3">
      <c r="A18" s="15" t="s">
        <v>13</v>
      </c>
      <c r="B18" s="231" t="s">
        <v>314</v>
      </c>
      <c r="C18" s="232"/>
      <c r="D18" s="232"/>
      <c r="E18" s="233"/>
    </row>
    <row r="19" spans="1:5" ht="15.75" thickBot="1" x14ac:dyDescent="0.3">
      <c r="A19" s="118" t="s">
        <v>14</v>
      </c>
      <c r="B19" s="119"/>
      <c r="C19" s="119"/>
      <c r="D19" s="119"/>
      <c r="E19" s="120"/>
    </row>
    <row r="20" spans="1:5" ht="15.75" thickBot="1" x14ac:dyDescent="0.3">
      <c r="A20" s="34"/>
      <c r="B20" s="35"/>
      <c r="C20" s="33" t="s">
        <v>193</v>
      </c>
      <c r="D20" s="33" t="s">
        <v>193</v>
      </c>
      <c r="E20" s="33" t="s">
        <v>193</v>
      </c>
    </row>
    <row r="21" spans="1:5" ht="33.75" x14ac:dyDescent="0.25">
      <c r="A21" s="97" t="s">
        <v>313</v>
      </c>
      <c r="B21" s="96">
        <v>1</v>
      </c>
      <c r="C21" s="96">
        <v>1</v>
      </c>
      <c r="D21" s="96">
        <v>1</v>
      </c>
      <c r="E21" s="96">
        <v>1</v>
      </c>
    </row>
    <row r="22" spans="1:5" ht="23.25" thickBot="1" x14ac:dyDescent="0.3">
      <c r="A22" s="79" t="s">
        <v>312</v>
      </c>
      <c r="B22" s="57">
        <v>1</v>
      </c>
      <c r="C22" s="57">
        <v>1</v>
      </c>
      <c r="D22" s="57">
        <v>1</v>
      </c>
      <c r="E22" s="57">
        <v>1</v>
      </c>
    </row>
    <row r="23" spans="1:5" ht="23.25" thickBot="1" x14ac:dyDescent="0.3">
      <c r="A23" s="79" t="s">
        <v>311</v>
      </c>
      <c r="B23" s="57">
        <v>1</v>
      </c>
      <c r="C23" s="57">
        <v>1</v>
      </c>
      <c r="D23" s="57">
        <v>1</v>
      </c>
      <c r="E23" s="57">
        <v>1</v>
      </c>
    </row>
    <row r="24" spans="1:5" ht="22.5" x14ac:dyDescent="0.25">
      <c r="A24" s="97" t="s">
        <v>310</v>
      </c>
      <c r="B24" s="96">
        <v>1</v>
      </c>
      <c r="C24" s="96">
        <v>1</v>
      </c>
      <c r="D24" s="96">
        <v>1</v>
      </c>
      <c r="E24" s="96">
        <v>1</v>
      </c>
    </row>
    <row r="25" spans="1:5" ht="23.25" thickBot="1" x14ac:dyDescent="0.3">
      <c r="A25" s="95" t="s">
        <v>309</v>
      </c>
      <c r="B25" s="94">
        <v>1</v>
      </c>
      <c r="C25" s="94">
        <v>1</v>
      </c>
      <c r="D25" s="94">
        <v>1</v>
      </c>
      <c r="E25" s="94">
        <v>1</v>
      </c>
    </row>
    <row r="26" spans="1:5" ht="34.5" thickBot="1" x14ac:dyDescent="0.3">
      <c r="A26" s="58" t="s">
        <v>308</v>
      </c>
      <c r="B26" s="55">
        <v>0.05</v>
      </c>
      <c r="C26" s="55">
        <v>0.05</v>
      </c>
      <c r="D26" s="55">
        <v>0.05</v>
      </c>
      <c r="E26" s="55">
        <v>0.05</v>
      </c>
    </row>
    <row r="27" spans="1:5" ht="35.25" customHeight="1" thickBot="1" x14ac:dyDescent="0.3">
      <c r="A27" s="58" t="s">
        <v>307</v>
      </c>
      <c r="B27" s="55">
        <v>0.7</v>
      </c>
      <c r="C27" s="55">
        <v>0.8</v>
      </c>
      <c r="D27" s="55">
        <v>0.8</v>
      </c>
      <c r="E27" s="55">
        <v>0.9</v>
      </c>
    </row>
    <row r="28" spans="1:5" ht="37.5" customHeight="1" thickBot="1" x14ac:dyDescent="0.3">
      <c r="A28" s="80" t="s">
        <v>306</v>
      </c>
      <c r="B28" s="57">
        <v>0.3</v>
      </c>
      <c r="C28" s="57">
        <v>0.4</v>
      </c>
      <c r="D28" s="57">
        <v>0.5</v>
      </c>
      <c r="E28" s="57">
        <v>0.5</v>
      </c>
    </row>
    <row r="29" spans="1:5" ht="15.75" thickBot="1" x14ac:dyDescent="0.3">
      <c r="A29" s="198" t="s">
        <v>157</v>
      </c>
      <c r="B29" s="199"/>
      <c r="C29" s="199"/>
      <c r="D29" s="199"/>
      <c r="E29" s="200"/>
    </row>
    <row r="30" spans="1:5" ht="12.75" customHeight="1" thickBot="1" x14ac:dyDescent="0.3">
      <c r="A30" s="109" t="s">
        <v>38</v>
      </c>
      <c r="B30" s="110"/>
      <c r="C30" s="110"/>
      <c r="D30" s="110"/>
      <c r="E30" s="111"/>
    </row>
    <row r="31" spans="1:5" ht="23.25" customHeight="1" thickBot="1" x14ac:dyDescent="0.3">
      <c r="A31" s="20" t="s">
        <v>28</v>
      </c>
      <c r="B31" s="145" t="s">
        <v>305</v>
      </c>
      <c r="C31" s="146"/>
      <c r="D31" s="146"/>
      <c r="E31" s="147"/>
    </row>
    <row r="32" spans="1:5" ht="54.75" customHeight="1" thickBot="1" x14ac:dyDescent="0.3">
      <c r="A32" s="80" t="s">
        <v>10</v>
      </c>
      <c r="B32" s="145" t="s">
        <v>304</v>
      </c>
      <c r="C32" s="146"/>
      <c r="D32" s="146"/>
      <c r="E32" s="147"/>
    </row>
    <row r="33" spans="1:5" ht="15.75" thickBot="1" x14ac:dyDescent="0.3">
      <c r="A33" s="80" t="s">
        <v>15</v>
      </c>
      <c r="B33" s="136" t="s">
        <v>303</v>
      </c>
      <c r="C33" s="137"/>
      <c r="D33" s="137"/>
      <c r="E33" s="138"/>
    </row>
    <row r="34" spans="1:5" x14ac:dyDescent="0.25">
      <c r="A34" s="107"/>
      <c r="B34" s="18">
        <v>2018</v>
      </c>
      <c r="C34" s="18">
        <v>2019</v>
      </c>
      <c r="D34" s="18">
        <v>2020</v>
      </c>
      <c r="E34" s="18">
        <v>2021</v>
      </c>
    </row>
    <row r="35" spans="1:5" ht="15.75" thickBot="1" x14ac:dyDescent="0.3">
      <c r="A35" s="108"/>
      <c r="B35" s="19" t="s">
        <v>6</v>
      </c>
      <c r="C35" s="19" t="s">
        <v>7</v>
      </c>
      <c r="D35" s="19" t="s">
        <v>7</v>
      </c>
      <c r="E35" s="19" t="s">
        <v>7</v>
      </c>
    </row>
    <row r="36" spans="1:5" ht="15.75" thickBot="1" x14ac:dyDescent="0.3">
      <c r="A36" s="80" t="s">
        <v>9</v>
      </c>
      <c r="B36" s="6">
        <v>25</v>
      </c>
      <c r="C36" s="6">
        <v>27</v>
      </c>
      <c r="D36" s="6">
        <v>28</v>
      </c>
      <c r="E36" s="6">
        <v>28</v>
      </c>
    </row>
    <row r="37" spans="1:5" ht="15.75" thickBot="1" x14ac:dyDescent="0.3">
      <c r="A37" s="80" t="s">
        <v>16</v>
      </c>
      <c r="B37" s="6">
        <v>103330</v>
      </c>
      <c r="C37" s="6">
        <v>91000</v>
      </c>
      <c r="D37" s="6">
        <v>120000</v>
      </c>
      <c r="E37" s="6">
        <v>125000</v>
      </c>
    </row>
    <row r="38" spans="1:5" ht="15.75" thickBot="1" x14ac:dyDescent="0.3">
      <c r="A38" s="80" t="s">
        <v>23</v>
      </c>
      <c r="B38" s="6">
        <f>B37/B36</f>
        <v>4133.2</v>
      </c>
      <c r="C38" s="6">
        <f>C37/C36</f>
        <v>3370.3703703703704</v>
      </c>
      <c r="D38" s="6">
        <f>D37/D36</f>
        <v>4285.7142857142853</v>
      </c>
      <c r="E38" s="6">
        <f>E37/E36</f>
        <v>4464.2857142857147</v>
      </c>
    </row>
    <row r="39" spans="1:5" ht="12.75" customHeight="1" thickBot="1" x14ac:dyDescent="0.3">
      <c r="A39" s="80" t="s">
        <v>17</v>
      </c>
      <c r="B39" s="78" t="s">
        <v>22</v>
      </c>
      <c r="C39" s="7">
        <f t="shared" ref="C39:E41" si="0">C36/B36-1</f>
        <v>8.0000000000000071E-2</v>
      </c>
      <c r="D39" s="7">
        <f t="shared" si="0"/>
        <v>3.7037037037036979E-2</v>
      </c>
      <c r="E39" s="7">
        <f t="shared" si="0"/>
        <v>0</v>
      </c>
    </row>
    <row r="40" spans="1:5" ht="9" customHeight="1" thickBot="1" x14ac:dyDescent="0.3">
      <c r="A40" s="80" t="s">
        <v>18</v>
      </c>
      <c r="B40" s="78" t="s">
        <v>22</v>
      </c>
      <c r="C40" s="7">
        <f t="shared" si="0"/>
        <v>-0.11932642988483499</v>
      </c>
      <c r="D40" s="7">
        <f t="shared" si="0"/>
        <v>0.31868131868131866</v>
      </c>
      <c r="E40" s="7">
        <f t="shared" si="0"/>
        <v>4.1666666666666741E-2</v>
      </c>
    </row>
    <row r="41" spans="1:5" ht="15.75" thickBot="1" x14ac:dyDescent="0.3">
      <c r="A41" s="80" t="s">
        <v>19</v>
      </c>
      <c r="B41" s="78" t="s">
        <v>22</v>
      </c>
      <c r="C41" s="7">
        <f t="shared" si="0"/>
        <v>-0.18456150915262493</v>
      </c>
      <c r="D41" s="7">
        <f t="shared" si="0"/>
        <v>0.27158555729984291</v>
      </c>
      <c r="E41" s="7">
        <f t="shared" si="0"/>
        <v>4.1666666666666963E-2</v>
      </c>
    </row>
    <row r="42" spans="1:5" ht="15.75" thickBot="1" x14ac:dyDescent="0.3">
      <c r="A42" s="139" t="s">
        <v>33</v>
      </c>
      <c r="B42" s="140"/>
      <c r="C42" s="140"/>
      <c r="D42" s="140"/>
      <c r="E42" s="141"/>
    </row>
    <row r="43" spans="1:5" x14ac:dyDescent="0.25">
      <c r="A43" s="107"/>
      <c r="B43" s="18">
        <v>2018</v>
      </c>
      <c r="C43" s="18">
        <v>2019</v>
      </c>
      <c r="D43" s="18">
        <v>2020</v>
      </c>
      <c r="E43" s="18">
        <v>2021</v>
      </c>
    </row>
    <row r="44" spans="1:5" ht="15.75" thickBot="1" x14ac:dyDescent="0.3">
      <c r="A44" s="108"/>
      <c r="B44" s="19" t="s">
        <v>6</v>
      </c>
      <c r="C44" s="19" t="s">
        <v>7</v>
      </c>
      <c r="D44" s="19" t="s">
        <v>7</v>
      </c>
      <c r="E44" s="19" t="s">
        <v>7</v>
      </c>
    </row>
    <row r="45" spans="1:5" ht="15.75" thickBot="1" x14ac:dyDescent="0.3">
      <c r="A45" s="1" t="s">
        <v>0</v>
      </c>
      <c r="B45" s="8">
        <f>B46+B47</f>
        <v>57900</v>
      </c>
      <c r="C45" s="8">
        <f>C46+C47</f>
        <v>47500</v>
      </c>
      <c r="D45" s="8">
        <f>D46+D47</f>
        <v>47500</v>
      </c>
      <c r="E45" s="8">
        <f>E46+E47</f>
        <v>47500</v>
      </c>
    </row>
    <row r="46" spans="1:5" ht="15.75" thickBot="1" x14ac:dyDescent="0.3">
      <c r="A46" s="10" t="s">
        <v>39</v>
      </c>
      <c r="B46" s="11">
        <v>57900</v>
      </c>
      <c r="C46" s="11">
        <v>47500</v>
      </c>
      <c r="D46" s="11">
        <v>47500</v>
      </c>
      <c r="E46" s="11">
        <v>47500</v>
      </c>
    </row>
    <row r="47" spans="1:5" ht="15.75" thickBot="1" x14ac:dyDescent="0.3">
      <c r="A47" s="10" t="s">
        <v>40</v>
      </c>
      <c r="B47" s="11"/>
      <c r="C47" s="12"/>
      <c r="D47" s="12"/>
      <c r="E47" s="12"/>
    </row>
    <row r="48" spans="1:5" ht="24.75" thickBot="1" x14ac:dyDescent="0.3">
      <c r="A48" s="1" t="s">
        <v>31</v>
      </c>
      <c r="B48" s="8">
        <f>B49+B50</f>
        <v>8000</v>
      </c>
      <c r="C48" s="8">
        <f>C49+C50</f>
        <v>6000</v>
      </c>
      <c r="D48" s="8">
        <f>D49+D50</f>
        <v>6000</v>
      </c>
      <c r="E48" s="8">
        <f>E49+E50</f>
        <v>6000</v>
      </c>
    </row>
    <row r="49" spans="1:5" ht="15.75" thickBot="1" x14ac:dyDescent="0.3">
      <c r="A49" s="10" t="s">
        <v>39</v>
      </c>
      <c r="B49" s="11">
        <v>8000</v>
      </c>
      <c r="C49" s="8">
        <v>6000</v>
      </c>
      <c r="D49" s="8">
        <v>6000</v>
      </c>
      <c r="E49" s="8">
        <v>6000</v>
      </c>
    </row>
    <row r="50" spans="1:5" ht="15.75" thickBot="1" x14ac:dyDescent="0.3">
      <c r="A50" s="10" t="s">
        <v>40</v>
      </c>
      <c r="B50" s="11"/>
      <c r="C50" s="8"/>
      <c r="D50" s="8"/>
      <c r="E50" s="8"/>
    </row>
    <row r="51" spans="1:5" ht="15.75" thickBot="1" x14ac:dyDescent="0.3">
      <c r="A51" s="1" t="s">
        <v>1</v>
      </c>
      <c r="B51" s="11">
        <f>B52+B53</f>
        <v>37430</v>
      </c>
      <c r="C51" s="11">
        <f>C52+C53</f>
        <v>37500</v>
      </c>
      <c r="D51" s="11">
        <f>D52+D53</f>
        <v>66500</v>
      </c>
      <c r="E51" s="11">
        <f>E52+E53</f>
        <v>71500</v>
      </c>
    </row>
    <row r="52" spans="1:5" ht="15.75" thickBot="1" x14ac:dyDescent="0.3">
      <c r="A52" s="10" t="s">
        <v>39</v>
      </c>
      <c r="B52" s="11">
        <v>37430</v>
      </c>
      <c r="C52" s="8">
        <v>37500</v>
      </c>
      <c r="D52" s="8">
        <v>66500</v>
      </c>
      <c r="E52" s="8">
        <v>71500</v>
      </c>
    </row>
    <row r="53" spans="1:5" ht="15.75" thickBot="1" x14ac:dyDescent="0.3">
      <c r="A53" s="10" t="s">
        <v>40</v>
      </c>
      <c r="B53" s="11"/>
      <c r="C53" s="8"/>
      <c r="D53" s="8"/>
      <c r="E53" s="8"/>
    </row>
    <row r="54" spans="1:5" ht="15.75" thickBot="1" x14ac:dyDescent="0.3">
      <c r="A54" s="1" t="s">
        <v>2</v>
      </c>
      <c r="B54" s="11"/>
      <c r="C54" s="8"/>
      <c r="D54" s="8"/>
      <c r="E54" s="8"/>
    </row>
    <row r="55" spans="1:5" ht="15.75" thickBot="1" x14ac:dyDescent="0.3">
      <c r="A55" s="10" t="s">
        <v>39</v>
      </c>
      <c r="B55" s="11"/>
      <c r="C55" s="8"/>
      <c r="D55" s="8"/>
      <c r="E55" s="8"/>
    </row>
    <row r="56" spans="1:5" ht="15.75" thickBot="1" x14ac:dyDescent="0.3">
      <c r="A56" s="10" t="s">
        <v>40</v>
      </c>
      <c r="B56" s="11"/>
      <c r="C56" s="8"/>
      <c r="D56" s="8"/>
      <c r="E56" s="8"/>
    </row>
    <row r="57" spans="1:5" ht="15.75" thickBot="1" x14ac:dyDescent="0.3">
      <c r="A57" s="1" t="s">
        <v>24</v>
      </c>
      <c r="B57" s="11"/>
      <c r="C57" s="8"/>
      <c r="D57" s="8"/>
      <c r="E57" s="8"/>
    </row>
    <row r="58" spans="1:5" ht="15.75" thickBot="1" x14ac:dyDescent="0.3">
      <c r="A58" s="10" t="s">
        <v>39</v>
      </c>
      <c r="B58" s="11"/>
      <c r="C58" s="8"/>
      <c r="D58" s="8"/>
      <c r="E58" s="8"/>
    </row>
    <row r="59" spans="1:5" ht="15.75" thickBot="1" x14ac:dyDescent="0.3">
      <c r="A59" s="10" t="s">
        <v>40</v>
      </c>
      <c r="B59" s="11"/>
      <c r="C59" s="8"/>
      <c r="D59" s="8"/>
      <c r="E59" s="8"/>
    </row>
    <row r="60" spans="1:5" ht="15.75" thickBot="1" x14ac:dyDescent="0.3">
      <c r="A60" s="1" t="s">
        <v>25</v>
      </c>
      <c r="B60" s="11"/>
      <c r="C60" s="8"/>
      <c r="D60" s="8"/>
      <c r="E60" s="8"/>
    </row>
    <row r="61" spans="1:5" ht="15.75" thickBot="1" x14ac:dyDescent="0.3">
      <c r="A61" s="10" t="s">
        <v>39</v>
      </c>
      <c r="B61" s="11"/>
      <c r="C61" s="8"/>
      <c r="D61" s="8"/>
      <c r="E61" s="8"/>
    </row>
    <row r="62" spans="1:5" ht="15.75" thickBot="1" x14ac:dyDescent="0.3">
      <c r="A62" s="10" t="s">
        <v>40</v>
      </c>
      <c r="B62" s="11"/>
      <c r="C62" s="8"/>
      <c r="D62" s="8"/>
      <c r="E62" s="8"/>
    </row>
    <row r="63" spans="1:5" ht="24.75" thickBot="1" x14ac:dyDescent="0.3">
      <c r="A63" s="1" t="s">
        <v>3</v>
      </c>
      <c r="B63" s="11">
        <v>0</v>
      </c>
      <c r="C63" s="8">
        <v>0</v>
      </c>
      <c r="D63" s="8">
        <f>C63*1.03*0.99</f>
        <v>0</v>
      </c>
      <c r="E63" s="8">
        <f>D63*1.03*0.99</f>
        <v>0</v>
      </c>
    </row>
    <row r="64" spans="1:5" ht="15.75" thickBot="1" x14ac:dyDescent="0.3">
      <c r="A64" s="10" t="s">
        <v>39</v>
      </c>
      <c r="B64" s="11"/>
      <c r="C64" s="29"/>
      <c r="D64" s="29"/>
      <c r="E64" s="29"/>
    </row>
    <row r="65" spans="1:5" ht="15.75" thickBot="1" x14ac:dyDescent="0.3">
      <c r="A65" s="10" t="s">
        <v>40</v>
      </c>
      <c r="B65" s="11"/>
      <c r="C65" s="31"/>
      <c r="D65" s="29"/>
      <c r="E65" s="29"/>
    </row>
    <row r="66" spans="1:5" ht="15.75" thickBot="1" x14ac:dyDescent="0.3">
      <c r="A66" s="21" t="s">
        <v>32</v>
      </c>
      <c r="B66" s="11">
        <f>B63+B60+B57+B54+B51+B48+B45</f>
        <v>103330</v>
      </c>
      <c r="C66" s="11">
        <f>C63+C60+C57+C54+C51+C48+C45</f>
        <v>91000</v>
      </c>
      <c r="D66" s="11">
        <f>D63+D60+D57+D54+D51+D48+D45</f>
        <v>120000</v>
      </c>
      <c r="E66" s="11">
        <f>E63+E60+E57+E54+E51+E48+E45</f>
        <v>125000</v>
      </c>
    </row>
    <row r="67" spans="1:5" ht="12.75" customHeight="1" thickBot="1" x14ac:dyDescent="0.3">
      <c r="A67" s="25" t="s">
        <v>34</v>
      </c>
      <c r="B67" s="26">
        <f>IF(B66-B37=0,0,"Error")</f>
        <v>0</v>
      </c>
      <c r="C67" s="26">
        <f>IF(C66-C37=0,0,"Error")</f>
        <v>0</v>
      </c>
      <c r="D67" s="26">
        <f>IF(D66-D37=0,0,"Error")</f>
        <v>0</v>
      </c>
      <c r="E67" s="26">
        <f>IF(E66-E37=0,0,"Error")</f>
        <v>0</v>
      </c>
    </row>
    <row r="68" spans="1:5" ht="15.75" thickBot="1" x14ac:dyDescent="0.3">
      <c r="A68" s="109" t="s">
        <v>130</v>
      </c>
      <c r="B68" s="110"/>
      <c r="C68" s="110"/>
      <c r="D68" s="110"/>
      <c r="E68" s="111"/>
    </row>
    <row r="69" spans="1:5" ht="21.75" customHeight="1" thickBot="1" x14ac:dyDescent="0.3">
      <c r="A69" s="109" t="s">
        <v>129</v>
      </c>
      <c r="B69" s="110"/>
      <c r="C69" s="110"/>
      <c r="D69" s="110"/>
      <c r="E69" s="111"/>
    </row>
    <row r="70" spans="1:5" ht="25.5" customHeight="1" thickBot="1" x14ac:dyDescent="0.3">
      <c r="A70" s="90" t="s">
        <v>128</v>
      </c>
      <c r="B70" s="248" t="s">
        <v>302</v>
      </c>
      <c r="C70" s="249"/>
      <c r="D70" s="249"/>
      <c r="E70" s="250"/>
    </row>
    <row r="71" spans="1:5" ht="45.75" customHeight="1" thickBot="1" x14ac:dyDescent="0.3">
      <c r="A71" s="90" t="s">
        <v>127</v>
      </c>
      <c r="B71" s="90" t="s">
        <v>301</v>
      </c>
      <c r="C71" s="89" t="s">
        <v>239</v>
      </c>
      <c r="D71" s="234" t="s">
        <v>300</v>
      </c>
      <c r="E71" s="235"/>
    </row>
    <row r="72" spans="1:5" ht="33" customHeight="1" thickBot="1" x14ac:dyDescent="0.3">
      <c r="A72" s="87" t="s">
        <v>10</v>
      </c>
      <c r="B72" s="239" t="s">
        <v>299</v>
      </c>
      <c r="C72" s="240"/>
      <c r="D72" s="240"/>
      <c r="E72" s="241"/>
    </row>
    <row r="73" spans="1:5" ht="15.75" thickBot="1" x14ac:dyDescent="0.3">
      <c r="A73" s="87" t="s">
        <v>15</v>
      </c>
      <c r="B73" s="242" t="s">
        <v>236</v>
      </c>
      <c r="C73" s="243"/>
      <c r="D73" s="243"/>
      <c r="E73" s="244"/>
    </row>
    <row r="74" spans="1:5" x14ac:dyDescent="0.25">
      <c r="A74" s="107"/>
      <c r="B74" s="18">
        <v>2018</v>
      </c>
      <c r="C74" s="18">
        <v>2019</v>
      </c>
      <c r="D74" s="18">
        <v>2020</v>
      </c>
      <c r="E74" s="18">
        <v>2021</v>
      </c>
    </row>
    <row r="75" spans="1:5" ht="15.75" thickBot="1" x14ac:dyDescent="0.3">
      <c r="A75" s="108"/>
      <c r="B75" s="19" t="s">
        <v>6</v>
      </c>
      <c r="C75" s="19" t="s">
        <v>7</v>
      </c>
      <c r="D75" s="19" t="s">
        <v>7</v>
      </c>
      <c r="E75" s="19" t="s">
        <v>7</v>
      </c>
    </row>
    <row r="76" spans="1:5" ht="15.75" thickBot="1" x14ac:dyDescent="0.3">
      <c r="A76" s="80" t="s">
        <v>9</v>
      </c>
      <c r="B76" s="6">
        <v>1</v>
      </c>
      <c r="C76" s="6">
        <v>0</v>
      </c>
      <c r="D76" s="6">
        <v>0</v>
      </c>
      <c r="E76" s="6">
        <v>0</v>
      </c>
    </row>
    <row r="77" spans="1:5" ht="15.75" thickBot="1" x14ac:dyDescent="0.3">
      <c r="A77" s="80" t="s">
        <v>16</v>
      </c>
      <c r="B77" s="6">
        <f>B95</f>
        <v>85068</v>
      </c>
      <c r="C77" s="6">
        <f>C95</f>
        <v>0</v>
      </c>
      <c r="D77" s="6">
        <f>D95</f>
        <v>0</v>
      </c>
      <c r="E77" s="6">
        <f>E95</f>
        <v>0</v>
      </c>
    </row>
    <row r="78" spans="1:5" ht="15.75" thickBot="1" x14ac:dyDescent="0.3">
      <c r="A78" s="80" t="s">
        <v>23</v>
      </c>
      <c r="B78" s="6">
        <f>B77/B76</f>
        <v>85068</v>
      </c>
      <c r="C78" s="6" t="e">
        <f>C77/C76</f>
        <v>#DIV/0!</v>
      </c>
      <c r="D78" s="6" t="e">
        <f>D77/D76</f>
        <v>#DIV/0!</v>
      </c>
      <c r="E78" s="6" t="e">
        <f>E77/E76</f>
        <v>#DIV/0!</v>
      </c>
    </row>
    <row r="79" spans="1:5" ht="12.75" customHeight="1" thickBot="1" x14ac:dyDescent="0.3">
      <c r="A79" s="80" t="s">
        <v>17</v>
      </c>
      <c r="B79" s="78" t="s">
        <v>22</v>
      </c>
      <c r="C79" s="7">
        <f t="shared" ref="C79:E81" si="1">C76/B76-1</f>
        <v>-1</v>
      </c>
      <c r="D79" s="7" t="e">
        <f t="shared" si="1"/>
        <v>#DIV/0!</v>
      </c>
      <c r="E79" s="7" t="e">
        <f t="shared" si="1"/>
        <v>#DIV/0!</v>
      </c>
    </row>
    <row r="80" spans="1:5" ht="9" customHeight="1" thickBot="1" x14ac:dyDescent="0.3">
      <c r="A80" s="80" t="s">
        <v>18</v>
      </c>
      <c r="B80" s="78" t="s">
        <v>22</v>
      </c>
      <c r="C80" s="7">
        <f t="shared" si="1"/>
        <v>-1</v>
      </c>
      <c r="D80" s="7" t="e">
        <f t="shared" si="1"/>
        <v>#DIV/0!</v>
      </c>
      <c r="E80" s="7" t="e">
        <f t="shared" si="1"/>
        <v>#DIV/0!</v>
      </c>
    </row>
    <row r="81" spans="1:5" ht="15.75" thickBot="1" x14ac:dyDescent="0.3">
      <c r="A81" s="80" t="s">
        <v>19</v>
      </c>
      <c r="B81" s="78" t="s">
        <v>22</v>
      </c>
      <c r="C81" s="7" t="e">
        <f t="shared" si="1"/>
        <v>#DIV/0!</v>
      </c>
      <c r="D81" s="7" t="e">
        <f t="shared" si="1"/>
        <v>#DIV/0!</v>
      </c>
      <c r="E81" s="7" t="e">
        <f t="shared" si="1"/>
        <v>#DIV/0!</v>
      </c>
    </row>
    <row r="82" spans="1:5" ht="15.75" thickBot="1" x14ac:dyDescent="0.3">
      <c r="A82" s="139" t="s">
        <v>298</v>
      </c>
      <c r="B82" s="140"/>
      <c r="C82" s="140"/>
      <c r="D82" s="140"/>
      <c r="E82" s="141"/>
    </row>
    <row r="83" spans="1:5" x14ac:dyDescent="0.25">
      <c r="A83" s="107"/>
      <c r="B83" s="18">
        <v>2018</v>
      </c>
      <c r="C83" s="18">
        <v>2019</v>
      </c>
      <c r="D83" s="18">
        <v>2020</v>
      </c>
      <c r="E83" s="18">
        <v>2021</v>
      </c>
    </row>
    <row r="84" spans="1:5" ht="15.75" thickBot="1" x14ac:dyDescent="0.3">
      <c r="A84" s="108"/>
      <c r="B84" s="19" t="s">
        <v>6</v>
      </c>
      <c r="C84" s="19" t="s">
        <v>7</v>
      </c>
      <c r="D84" s="19" t="s">
        <v>7</v>
      </c>
      <c r="E84" s="19" t="s">
        <v>7</v>
      </c>
    </row>
    <row r="85" spans="1:5" ht="15.75" thickBot="1" x14ac:dyDescent="0.3">
      <c r="A85" s="1" t="s">
        <v>36</v>
      </c>
      <c r="B85" s="8">
        <f>B86+B87+B88+B89</f>
        <v>0</v>
      </c>
      <c r="C85" s="8">
        <f>C86+C87+C88+C89</f>
        <v>0</v>
      </c>
      <c r="D85" s="8">
        <f>D86+D87+D88+D89</f>
        <v>0</v>
      </c>
      <c r="E85" s="8">
        <f>E86+E87+E88+E89</f>
        <v>0</v>
      </c>
    </row>
    <row r="86" spans="1:5" ht="15.75" thickBot="1" x14ac:dyDescent="0.3">
      <c r="A86" s="10" t="s">
        <v>39</v>
      </c>
      <c r="B86" s="8"/>
      <c r="C86" s="8"/>
      <c r="D86" s="8"/>
      <c r="E86" s="8"/>
    </row>
    <row r="87" spans="1:5" ht="15.75" thickBot="1" x14ac:dyDescent="0.3">
      <c r="A87" s="10" t="s">
        <v>179</v>
      </c>
      <c r="B87" s="8">
        <v>0</v>
      </c>
      <c r="C87" s="8">
        <v>0</v>
      </c>
      <c r="D87" s="8">
        <v>0</v>
      </c>
      <c r="E87" s="8">
        <v>0</v>
      </c>
    </row>
    <row r="88" spans="1:5" ht="15.75" thickBot="1" x14ac:dyDescent="0.3">
      <c r="A88" s="10" t="s">
        <v>180</v>
      </c>
      <c r="B88" s="8"/>
      <c r="C88" s="8"/>
      <c r="D88" s="8"/>
      <c r="E88" s="8"/>
    </row>
    <row r="89" spans="1:5" ht="15.75" thickBot="1" x14ac:dyDescent="0.3">
      <c r="A89" s="10" t="s">
        <v>181</v>
      </c>
      <c r="B89" s="8">
        <v>0</v>
      </c>
      <c r="C89" s="8">
        <v>0</v>
      </c>
      <c r="D89" s="8">
        <v>0</v>
      </c>
      <c r="E89" s="8">
        <v>0</v>
      </c>
    </row>
    <row r="90" spans="1:5" ht="15.75" thickBot="1" x14ac:dyDescent="0.3">
      <c r="A90" s="1" t="s">
        <v>37</v>
      </c>
      <c r="B90" s="11">
        <f>B91+B92+B93+B94</f>
        <v>85068</v>
      </c>
      <c r="C90" s="11">
        <f>C91+C92+C93+C94</f>
        <v>0</v>
      </c>
      <c r="D90" s="11">
        <f>D91+D92+D93+D94</f>
        <v>0</v>
      </c>
      <c r="E90" s="11">
        <f>E91+E92+E93+E94</f>
        <v>0</v>
      </c>
    </row>
    <row r="91" spans="1:5" ht="15.75" thickBot="1" x14ac:dyDescent="0.3">
      <c r="A91" s="10" t="s">
        <v>39</v>
      </c>
      <c r="B91" s="11"/>
      <c r="C91" s="8"/>
      <c r="D91" s="8"/>
      <c r="E91" s="8"/>
    </row>
    <row r="92" spans="1:5" ht="21.75" customHeight="1" thickBot="1" x14ac:dyDescent="0.3">
      <c r="A92" s="10" t="s">
        <v>179</v>
      </c>
      <c r="B92" s="8">
        <v>70890</v>
      </c>
      <c r="C92" s="8">
        <v>0</v>
      </c>
      <c r="D92" s="8">
        <v>0</v>
      </c>
      <c r="E92" s="8">
        <v>0</v>
      </c>
    </row>
    <row r="93" spans="1:5" ht="24" customHeight="1" thickBot="1" x14ac:dyDescent="0.3">
      <c r="A93" s="10" t="s">
        <v>180</v>
      </c>
      <c r="B93" s="8"/>
      <c r="C93" s="8"/>
      <c r="D93" s="8"/>
      <c r="E93" s="8"/>
    </row>
    <row r="94" spans="1:5" ht="15.75" thickBot="1" x14ac:dyDescent="0.3">
      <c r="A94" s="10" t="s">
        <v>181</v>
      </c>
      <c r="B94" s="8">
        <v>14178</v>
      </c>
      <c r="C94" s="8">
        <v>0</v>
      </c>
      <c r="D94" s="8">
        <v>0</v>
      </c>
      <c r="E94" s="8">
        <v>0</v>
      </c>
    </row>
    <row r="95" spans="1:5" ht="12.75" customHeight="1" thickBot="1" x14ac:dyDescent="0.3">
      <c r="A95" s="44" t="s">
        <v>32</v>
      </c>
      <c r="B95" s="11">
        <f>B85+B90</f>
        <v>85068</v>
      </c>
      <c r="C95" s="11">
        <f>C85+C90</f>
        <v>0</v>
      </c>
      <c r="D95" s="11">
        <f>D85+D90</f>
        <v>0</v>
      </c>
      <c r="E95" s="11">
        <f>E85+E90</f>
        <v>0</v>
      </c>
    </row>
    <row r="96" spans="1:5" ht="17.25" customHeight="1" thickBot="1" x14ac:dyDescent="0.3">
      <c r="A96" s="90" t="s">
        <v>128</v>
      </c>
      <c r="B96" s="237" t="s">
        <v>297</v>
      </c>
      <c r="C96" s="238"/>
      <c r="D96" s="234"/>
      <c r="E96" s="235"/>
    </row>
    <row r="97" spans="1:5" ht="34.5" thickBot="1" x14ac:dyDescent="0.3">
      <c r="A97" s="90" t="s">
        <v>103</v>
      </c>
      <c r="B97" s="90" t="s">
        <v>296</v>
      </c>
      <c r="C97" s="89" t="s">
        <v>239</v>
      </c>
      <c r="D97" s="234" t="s">
        <v>295</v>
      </c>
      <c r="E97" s="235"/>
    </row>
    <row r="98" spans="1:5" ht="15.75" thickBot="1" x14ac:dyDescent="0.3">
      <c r="A98" s="87" t="s">
        <v>10</v>
      </c>
      <c r="B98" s="239" t="s">
        <v>251</v>
      </c>
      <c r="C98" s="240"/>
      <c r="D98" s="240"/>
      <c r="E98" s="241"/>
    </row>
    <row r="99" spans="1:5" ht="15.75" thickBot="1" x14ac:dyDescent="0.3">
      <c r="A99" s="87" t="s">
        <v>15</v>
      </c>
      <c r="B99" s="242" t="s">
        <v>236</v>
      </c>
      <c r="C99" s="243"/>
      <c r="D99" s="243"/>
      <c r="E99" s="244"/>
    </row>
    <row r="100" spans="1:5" ht="15.75" thickBot="1" x14ac:dyDescent="0.3">
      <c r="A100" s="80" t="s">
        <v>9</v>
      </c>
      <c r="B100" s="78">
        <v>1</v>
      </c>
      <c r="C100" s="78">
        <v>1</v>
      </c>
      <c r="D100" s="78">
        <v>1</v>
      </c>
      <c r="E100" s="78">
        <v>1</v>
      </c>
    </row>
    <row r="101" spans="1:5" ht="15.75" thickBot="1" x14ac:dyDescent="0.3">
      <c r="A101" s="80" t="s">
        <v>16</v>
      </c>
      <c r="B101" s="6">
        <f>B119</f>
        <v>9000</v>
      </c>
      <c r="C101" s="6">
        <f>C119</f>
        <v>9300</v>
      </c>
      <c r="D101" s="6">
        <f>D119</f>
        <v>9500</v>
      </c>
      <c r="E101" s="6">
        <f>E119</f>
        <v>11500</v>
      </c>
    </row>
    <row r="102" spans="1:5" ht="15.75" thickBot="1" x14ac:dyDescent="0.3">
      <c r="A102" s="80" t="s">
        <v>23</v>
      </c>
      <c r="B102" s="6">
        <f>B101/B100</f>
        <v>9000</v>
      </c>
      <c r="C102" s="6">
        <f>C101/C100</f>
        <v>9300</v>
      </c>
      <c r="D102" s="6">
        <f>D101/D100</f>
        <v>9500</v>
      </c>
      <c r="E102" s="6">
        <f>E101/E100</f>
        <v>11500</v>
      </c>
    </row>
    <row r="103" spans="1:5" ht="12.75" customHeight="1" thickBot="1" x14ac:dyDescent="0.3">
      <c r="A103" s="80" t="s">
        <v>17</v>
      </c>
      <c r="B103" s="78" t="s">
        <v>22</v>
      </c>
      <c r="C103" s="7">
        <f t="shared" ref="C103:E105" si="2">C100/B100-1</f>
        <v>0</v>
      </c>
      <c r="D103" s="7">
        <f t="shared" si="2"/>
        <v>0</v>
      </c>
      <c r="E103" s="7">
        <f t="shared" si="2"/>
        <v>0</v>
      </c>
    </row>
    <row r="104" spans="1:5" ht="9" customHeight="1" thickBot="1" x14ac:dyDescent="0.3">
      <c r="A104" s="80" t="s">
        <v>18</v>
      </c>
      <c r="B104" s="78" t="s">
        <v>22</v>
      </c>
      <c r="C104" s="7">
        <f t="shared" si="2"/>
        <v>3.3333333333333437E-2</v>
      </c>
      <c r="D104" s="7">
        <f t="shared" si="2"/>
        <v>2.1505376344086002E-2</v>
      </c>
      <c r="E104" s="7">
        <f t="shared" si="2"/>
        <v>0.21052631578947367</v>
      </c>
    </row>
    <row r="105" spans="1:5" ht="15.75" thickBot="1" x14ac:dyDescent="0.3">
      <c r="A105" s="80" t="s">
        <v>19</v>
      </c>
      <c r="B105" s="78" t="s">
        <v>22</v>
      </c>
      <c r="C105" s="7">
        <f t="shared" si="2"/>
        <v>3.3333333333333437E-2</v>
      </c>
      <c r="D105" s="7">
        <f t="shared" si="2"/>
        <v>2.1505376344086002E-2</v>
      </c>
      <c r="E105" s="7">
        <f t="shared" si="2"/>
        <v>0.21052631578947367</v>
      </c>
    </row>
    <row r="106" spans="1:5" ht="15.75" thickBot="1" x14ac:dyDescent="0.3">
      <c r="A106" s="139" t="s">
        <v>294</v>
      </c>
      <c r="B106" s="140"/>
      <c r="C106" s="140"/>
      <c r="D106" s="140"/>
      <c r="E106" s="141"/>
    </row>
    <row r="107" spans="1:5" x14ac:dyDescent="0.25">
      <c r="A107" s="107"/>
      <c r="B107" s="18">
        <v>2018</v>
      </c>
      <c r="C107" s="18">
        <v>2019</v>
      </c>
      <c r="D107" s="18">
        <v>2020</v>
      </c>
      <c r="E107" s="18">
        <v>2021</v>
      </c>
    </row>
    <row r="108" spans="1:5" ht="15.75" thickBot="1" x14ac:dyDescent="0.3">
      <c r="A108" s="108"/>
      <c r="B108" s="19" t="s">
        <v>6</v>
      </c>
      <c r="C108" s="19" t="s">
        <v>7</v>
      </c>
      <c r="D108" s="19" t="s">
        <v>7</v>
      </c>
      <c r="E108" s="19" t="s">
        <v>7</v>
      </c>
    </row>
    <row r="109" spans="1:5" ht="15.75" thickBot="1" x14ac:dyDescent="0.3">
      <c r="A109" s="1" t="s">
        <v>36</v>
      </c>
      <c r="B109" s="8">
        <f>B110+B111+B112+B113</f>
        <v>0</v>
      </c>
      <c r="C109" s="8">
        <f>C110+C111+C112+C113</f>
        <v>0</v>
      </c>
      <c r="D109" s="8">
        <f>D110+D111+D112+D113</f>
        <v>0</v>
      </c>
      <c r="E109" s="8">
        <f>E110+E111+E112+E113</f>
        <v>0</v>
      </c>
    </row>
    <row r="110" spans="1:5" ht="15.75" thickBot="1" x14ac:dyDescent="0.3">
      <c r="A110" s="10" t="s">
        <v>39</v>
      </c>
      <c r="B110" s="8"/>
      <c r="C110" s="8"/>
      <c r="D110" s="8"/>
      <c r="E110" s="8"/>
    </row>
    <row r="111" spans="1:5" ht="15.75" thickBot="1" x14ac:dyDescent="0.3">
      <c r="A111" s="10" t="s">
        <v>179</v>
      </c>
      <c r="B111" s="8">
        <v>0</v>
      </c>
      <c r="C111" s="8">
        <v>0</v>
      </c>
      <c r="D111" s="8">
        <v>0</v>
      </c>
      <c r="E111" s="8">
        <v>0</v>
      </c>
    </row>
    <row r="112" spans="1:5" ht="15.75" thickBot="1" x14ac:dyDescent="0.3">
      <c r="A112" s="10" t="s">
        <v>180</v>
      </c>
      <c r="B112" s="8">
        <v>0</v>
      </c>
      <c r="C112" s="8">
        <v>0</v>
      </c>
      <c r="D112" s="8">
        <v>0</v>
      </c>
      <c r="E112" s="8">
        <v>0</v>
      </c>
    </row>
    <row r="113" spans="1:5" ht="15.75" thickBot="1" x14ac:dyDescent="0.3">
      <c r="A113" s="10" t="s">
        <v>181</v>
      </c>
      <c r="B113" s="8">
        <v>0</v>
      </c>
      <c r="C113" s="8">
        <v>0</v>
      </c>
      <c r="D113" s="8">
        <v>0</v>
      </c>
      <c r="E113" s="8">
        <v>0</v>
      </c>
    </row>
    <row r="114" spans="1:5" ht="15.75" thickBot="1" x14ac:dyDescent="0.3">
      <c r="A114" s="1" t="s">
        <v>37</v>
      </c>
      <c r="B114" s="11">
        <f>B115+B116+B117+B118</f>
        <v>9000</v>
      </c>
      <c r="C114" s="11">
        <f>C115+C116+C117+C118</f>
        <v>9300</v>
      </c>
      <c r="D114" s="11">
        <f>D115+D116+D117+D118</f>
        <v>9500</v>
      </c>
      <c r="E114" s="11">
        <f>E115+E116+E117+E118</f>
        <v>11500</v>
      </c>
    </row>
    <row r="115" spans="1:5" ht="15.75" thickBot="1" x14ac:dyDescent="0.3">
      <c r="A115" s="10" t="s">
        <v>39</v>
      </c>
      <c r="B115" s="11"/>
      <c r="C115" s="8"/>
      <c r="D115" s="8"/>
      <c r="E115" s="8"/>
    </row>
    <row r="116" spans="1:5" ht="15.75" thickBot="1" x14ac:dyDescent="0.3">
      <c r="A116" s="10" t="s">
        <v>179</v>
      </c>
      <c r="B116" s="8">
        <v>7000</v>
      </c>
      <c r="C116" s="8">
        <v>7000</v>
      </c>
      <c r="D116" s="8">
        <v>8000</v>
      </c>
      <c r="E116" s="8">
        <v>8000</v>
      </c>
    </row>
    <row r="117" spans="1:5" ht="17.25" customHeight="1" thickBot="1" x14ac:dyDescent="0.3">
      <c r="A117" s="10" t="s">
        <v>180</v>
      </c>
      <c r="B117" s="8">
        <v>1500</v>
      </c>
      <c r="C117" s="8">
        <v>2000</v>
      </c>
      <c r="D117" s="8">
        <v>1000</v>
      </c>
      <c r="E117" s="93">
        <v>2500</v>
      </c>
    </row>
    <row r="118" spans="1:5" ht="15.75" thickBot="1" x14ac:dyDescent="0.3">
      <c r="A118" s="10" t="s">
        <v>181</v>
      </c>
      <c r="B118" s="8">
        <v>500</v>
      </c>
      <c r="C118" s="8">
        <v>300</v>
      </c>
      <c r="D118" s="8">
        <v>500</v>
      </c>
      <c r="E118" s="93">
        <v>1000</v>
      </c>
    </row>
    <row r="119" spans="1:5" ht="12.75" customHeight="1" thickBot="1" x14ac:dyDescent="0.3">
      <c r="A119" s="44" t="s">
        <v>293</v>
      </c>
      <c r="B119" s="11">
        <f>B109+B114</f>
        <v>9000</v>
      </c>
      <c r="C119" s="11">
        <f>C109+C114</f>
        <v>9300</v>
      </c>
      <c r="D119" s="11">
        <f>D109+D114</f>
        <v>9500</v>
      </c>
      <c r="E119" s="92">
        <f>E109+E114</f>
        <v>11500</v>
      </c>
    </row>
    <row r="120" spans="1:5" ht="9" customHeight="1" thickBot="1" x14ac:dyDescent="0.3">
      <c r="A120" s="90" t="s">
        <v>128</v>
      </c>
      <c r="B120" s="237" t="s">
        <v>292</v>
      </c>
      <c r="C120" s="238"/>
      <c r="D120" s="234"/>
      <c r="E120" s="235"/>
    </row>
    <row r="121" spans="1:5" ht="34.5" thickBot="1" x14ac:dyDescent="0.3">
      <c r="A121" s="90" t="s">
        <v>106</v>
      </c>
      <c r="B121" s="90" t="s">
        <v>291</v>
      </c>
      <c r="C121" s="89" t="s">
        <v>239</v>
      </c>
      <c r="D121" s="234" t="s">
        <v>290</v>
      </c>
      <c r="E121" s="235"/>
    </row>
    <row r="122" spans="1:5" ht="15.75" thickBot="1" x14ac:dyDescent="0.3">
      <c r="A122" s="87" t="s">
        <v>10</v>
      </c>
      <c r="B122" s="239" t="s">
        <v>251</v>
      </c>
      <c r="C122" s="240"/>
      <c r="D122" s="240"/>
      <c r="E122" s="241"/>
    </row>
    <row r="123" spans="1:5" ht="15.75" thickBot="1" x14ac:dyDescent="0.3">
      <c r="A123" s="87" t="s">
        <v>15</v>
      </c>
      <c r="B123" s="242" t="s">
        <v>236</v>
      </c>
      <c r="C123" s="243"/>
      <c r="D123" s="243"/>
      <c r="E123" s="244"/>
    </row>
    <row r="124" spans="1:5" ht="15.75" thickBot="1" x14ac:dyDescent="0.3">
      <c r="A124" s="80" t="s">
        <v>9</v>
      </c>
      <c r="B124" s="78">
        <v>1</v>
      </c>
      <c r="C124" s="78">
        <v>1</v>
      </c>
      <c r="D124" s="78">
        <v>1</v>
      </c>
      <c r="E124" s="78">
        <v>1</v>
      </c>
    </row>
    <row r="125" spans="1:5" ht="15.75" thickBot="1" x14ac:dyDescent="0.3">
      <c r="A125" s="80" t="s">
        <v>16</v>
      </c>
      <c r="B125" s="6">
        <f>B143</f>
        <v>30970</v>
      </c>
      <c r="C125" s="6">
        <f>C143</f>
        <v>31114</v>
      </c>
      <c r="D125" s="6">
        <f>D143</f>
        <v>29470</v>
      </c>
      <c r="E125" s="6">
        <f>E143</f>
        <v>31470</v>
      </c>
    </row>
    <row r="126" spans="1:5" ht="15.75" thickBot="1" x14ac:dyDescent="0.3">
      <c r="A126" s="80" t="s">
        <v>23</v>
      </c>
      <c r="B126" s="6">
        <f>B125/B124</f>
        <v>30970</v>
      </c>
      <c r="C126" s="6">
        <f>C125/C124</f>
        <v>31114</v>
      </c>
      <c r="D126" s="6">
        <f>D125/D124</f>
        <v>29470</v>
      </c>
      <c r="E126" s="6">
        <f>E125/E124</f>
        <v>31470</v>
      </c>
    </row>
    <row r="127" spans="1:5" ht="12.75" customHeight="1" thickBot="1" x14ac:dyDescent="0.3">
      <c r="A127" s="80" t="s">
        <v>17</v>
      </c>
      <c r="B127" s="78" t="s">
        <v>22</v>
      </c>
      <c r="C127" s="7">
        <f t="shared" ref="C127:E129" si="3">C124/B124-1</f>
        <v>0</v>
      </c>
      <c r="D127" s="7">
        <f t="shared" si="3"/>
        <v>0</v>
      </c>
      <c r="E127" s="7">
        <f t="shared" si="3"/>
        <v>0</v>
      </c>
    </row>
    <row r="128" spans="1:5" ht="9" customHeight="1" thickBot="1" x14ac:dyDescent="0.3">
      <c r="A128" s="80" t="s">
        <v>18</v>
      </c>
      <c r="B128" s="78" t="s">
        <v>22</v>
      </c>
      <c r="C128" s="7">
        <f t="shared" si="3"/>
        <v>4.6496609622215246E-3</v>
      </c>
      <c r="D128" s="7">
        <f t="shared" si="3"/>
        <v>-5.2837950761714936E-2</v>
      </c>
      <c r="E128" s="7">
        <f t="shared" si="3"/>
        <v>6.7865626060400475E-2</v>
      </c>
    </row>
    <row r="129" spans="1:5" ht="15.75" thickBot="1" x14ac:dyDescent="0.3">
      <c r="A129" s="80" t="s">
        <v>19</v>
      </c>
      <c r="B129" s="78" t="s">
        <v>22</v>
      </c>
      <c r="C129" s="7">
        <f t="shared" si="3"/>
        <v>4.6496609622215246E-3</v>
      </c>
      <c r="D129" s="7">
        <f t="shared" si="3"/>
        <v>-5.2837950761714936E-2</v>
      </c>
      <c r="E129" s="7">
        <f t="shared" si="3"/>
        <v>6.7865626060400475E-2</v>
      </c>
    </row>
    <row r="130" spans="1:5" ht="15.75" thickBot="1" x14ac:dyDescent="0.3">
      <c r="A130" s="139" t="s">
        <v>289</v>
      </c>
      <c r="B130" s="140"/>
      <c r="C130" s="140"/>
      <c r="D130" s="140"/>
      <c r="E130" s="141"/>
    </row>
    <row r="131" spans="1:5" x14ac:dyDescent="0.25">
      <c r="A131" s="107"/>
      <c r="B131" s="18">
        <v>2018</v>
      </c>
      <c r="C131" s="18">
        <v>2019</v>
      </c>
      <c r="D131" s="18">
        <v>2020</v>
      </c>
      <c r="E131" s="18">
        <v>2021</v>
      </c>
    </row>
    <row r="132" spans="1:5" ht="15.75" thickBot="1" x14ac:dyDescent="0.3">
      <c r="A132" s="108"/>
      <c r="B132" s="19" t="s">
        <v>6</v>
      </c>
      <c r="C132" s="19" t="s">
        <v>7</v>
      </c>
      <c r="D132" s="19" t="s">
        <v>7</v>
      </c>
      <c r="E132" s="19" t="s">
        <v>7</v>
      </c>
    </row>
    <row r="133" spans="1:5" ht="15.75" thickBot="1" x14ac:dyDescent="0.3">
      <c r="A133" s="1" t="s">
        <v>36</v>
      </c>
      <c r="B133" s="8">
        <f>B134+B135+B136+B137</f>
        <v>0</v>
      </c>
      <c r="C133" s="8">
        <f>C134+C135+C136+C137</f>
        <v>0</v>
      </c>
      <c r="D133" s="8">
        <f>D134+D135+D136+D137</f>
        <v>0</v>
      </c>
      <c r="E133" s="8">
        <f>E134+E135+E136+E137</f>
        <v>0</v>
      </c>
    </row>
    <row r="134" spans="1:5" ht="15.75" thickBot="1" x14ac:dyDescent="0.3">
      <c r="A134" s="10" t="s">
        <v>39</v>
      </c>
      <c r="B134" s="8"/>
      <c r="C134" s="8"/>
      <c r="D134" s="8"/>
      <c r="E134" s="8"/>
    </row>
    <row r="135" spans="1:5" ht="15.75" thickBot="1" x14ac:dyDescent="0.3">
      <c r="A135" s="10" t="s">
        <v>179</v>
      </c>
      <c r="B135" s="8">
        <v>0</v>
      </c>
      <c r="C135" s="8">
        <v>0</v>
      </c>
      <c r="D135" s="8">
        <v>0</v>
      </c>
      <c r="E135" s="8">
        <v>0</v>
      </c>
    </row>
    <row r="136" spans="1:5" ht="15.75" thickBot="1" x14ac:dyDescent="0.3">
      <c r="A136" s="10" t="s">
        <v>180</v>
      </c>
      <c r="B136" s="8">
        <v>0</v>
      </c>
      <c r="C136" s="8">
        <v>0</v>
      </c>
      <c r="D136" s="8">
        <v>0</v>
      </c>
      <c r="E136" s="8">
        <v>0</v>
      </c>
    </row>
    <row r="137" spans="1:5" ht="15.75" thickBot="1" x14ac:dyDescent="0.3">
      <c r="A137" s="10" t="s">
        <v>181</v>
      </c>
      <c r="B137" s="8">
        <v>0</v>
      </c>
      <c r="C137" s="8">
        <v>0</v>
      </c>
      <c r="D137" s="8">
        <v>0</v>
      </c>
      <c r="E137" s="8">
        <v>0</v>
      </c>
    </row>
    <row r="138" spans="1:5" ht="15.75" thickBot="1" x14ac:dyDescent="0.3">
      <c r="A138" s="1" t="s">
        <v>37</v>
      </c>
      <c r="B138" s="11">
        <f>B139+B140+B141+B142</f>
        <v>30970</v>
      </c>
      <c r="C138" s="11">
        <f>C139+C140+C141+C142</f>
        <v>31114</v>
      </c>
      <c r="D138" s="11">
        <f>D139+D140+D141+D142</f>
        <v>29470</v>
      </c>
      <c r="E138" s="11">
        <f>E139+E140+E141+E142</f>
        <v>31470</v>
      </c>
    </row>
    <row r="139" spans="1:5" ht="15.75" thickBot="1" x14ac:dyDescent="0.3">
      <c r="A139" s="10" t="s">
        <v>39</v>
      </c>
      <c r="B139" s="11"/>
      <c r="C139" s="8"/>
      <c r="D139" s="8"/>
      <c r="E139" s="8"/>
    </row>
    <row r="140" spans="1:5" ht="25.5" customHeight="1" thickBot="1" x14ac:dyDescent="0.3">
      <c r="A140" s="10" t="s">
        <v>179</v>
      </c>
      <c r="B140" s="8">
        <v>23970</v>
      </c>
      <c r="C140" s="8">
        <v>23970</v>
      </c>
      <c r="D140" s="8">
        <v>23970</v>
      </c>
      <c r="E140" s="8">
        <v>23970</v>
      </c>
    </row>
    <row r="141" spans="1:5" ht="15.75" thickBot="1" x14ac:dyDescent="0.3">
      <c r="A141" s="10" t="s">
        <v>180</v>
      </c>
      <c r="B141" s="8">
        <v>6000</v>
      </c>
      <c r="C141" s="8">
        <v>6444</v>
      </c>
      <c r="D141" s="8">
        <v>5000</v>
      </c>
      <c r="E141" s="8">
        <v>6500</v>
      </c>
    </row>
    <row r="142" spans="1:5" ht="17.25" customHeight="1" thickBot="1" x14ac:dyDescent="0.3">
      <c r="A142" s="10" t="s">
        <v>181</v>
      </c>
      <c r="B142" s="8">
        <v>1000</v>
      </c>
      <c r="C142" s="8">
        <v>700</v>
      </c>
      <c r="D142" s="8">
        <v>500</v>
      </c>
      <c r="E142" s="8">
        <v>1000</v>
      </c>
    </row>
    <row r="143" spans="1:5" ht="15.75" thickBot="1" x14ac:dyDescent="0.3">
      <c r="A143" s="21" t="s">
        <v>288</v>
      </c>
      <c r="B143" s="11">
        <f>B133+B138</f>
        <v>30970</v>
      </c>
      <c r="C143" s="11">
        <f>C133+C138</f>
        <v>31114</v>
      </c>
      <c r="D143" s="11">
        <f>D133+D138</f>
        <v>29470</v>
      </c>
      <c r="E143" s="11">
        <f>E133+E138</f>
        <v>31470</v>
      </c>
    </row>
    <row r="144" spans="1:5" ht="12.75" customHeight="1" thickBot="1" x14ac:dyDescent="0.3">
      <c r="A144" s="90" t="s">
        <v>128</v>
      </c>
      <c r="B144" s="237" t="s">
        <v>287</v>
      </c>
      <c r="C144" s="238"/>
      <c r="D144" s="234"/>
      <c r="E144" s="235"/>
    </row>
    <row r="145" spans="1:5" ht="34.5" thickBot="1" x14ac:dyDescent="0.3">
      <c r="A145" s="90" t="s">
        <v>70</v>
      </c>
      <c r="B145" s="90" t="s">
        <v>286</v>
      </c>
      <c r="C145" s="89" t="s">
        <v>239</v>
      </c>
      <c r="D145" s="234" t="s">
        <v>285</v>
      </c>
      <c r="E145" s="235"/>
    </row>
    <row r="146" spans="1:5" ht="15.75" thickBot="1" x14ac:dyDescent="0.3">
      <c r="A146" s="87" t="s">
        <v>10</v>
      </c>
      <c r="B146" s="239" t="s">
        <v>251</v>
      </c>
      <c r="C146" s="240"/>
      <c r="D146" s="240"/>
      <c r="E146" s="241"/>
    </row>
    <row r="147" spans="1:5" ht="15.75" thickBot="1" x14ac:dyDescent="0.3">
      <c r="A147" s="87" t="s">
        <v>15</v>
      </c>
      <c r="B147" s="242" t="s">
        <v>236</v>
      </c>
      <c r="C147" s="243"/>
      <c r="D147" s="243"/>
      <c r="E147" s="244"/>
    </row>
    <row r="148" spans="1:5" x14ac:dyDescent="0.25">
      <c r="A148" s="107"/>
      <c r="B148" s="18">
        <v>2018</v>
      </c>
      <c r="C148" s="18">
        <v>2019</v>
      </c>
      <c r="D148" s="18">
        <v>2020</v>
      </c>
      <c r="E148" s="18">
        <v>2021</v>
      </c>
    </row>
    <row r="149" spans="1:5" ht="15.75" thickBot="1" x14ac:dyDescent="0.3">
      <c r="A149" s="108"/>
      <c r="B149" s="19" t="s">
        <v>6</v>
      </c>
      <c r="C149" s="19" t="s">
        <v>7</v>
      </c>
      <c r="D149" s="19" t="s">
        <v>7</v>
      </c>
      <c r="E149" s="19" t="s">
        <v>7</v>
      </c>
    </row>
    <row r="150" spans="1:5" ht="15.75" thickBot="1" x14ac:dyDescent="0.3">
      <c r="A150" s="80" t="s">
        <v>9</v>
      </c>
      <c r="B150" s="78">
        <v>1</v>
      </c>
      <c r="C150" s="78">
        <v>1</v>
      </c>
      <c r="D150" s="78">
        <v>1</v>
      </c>
      <c r="E150" s="78">
        <v>1</v>
      </c>
    </row>
    <row r="151" spans="1:5" ht="15.75" thickBot="1" x14ac:dyDescent="0.3">
      <c r="A151" s="80" t="s">
        <v>16</v>
      </c>
      <c r="B151" s="6">
        <f>B169</f>
        <v>3100</v>
      </c>
      <c r="C151" s="6">
        <f>C169</f>
        <v>3100</v>
      </c>
      <c r="D151" s="6">
        <f>D169</f>
        <v>5200</v>
      </c>
      <c r="E151" s="6">
        <f>E169</f>
        <v>5200</v>
      </c>
    </row>
    <row r="152" spans="1:5" ht="15.75" thickBot="1" x14ac:dyDescent="0.3">
      <c r="A152" s="80" t="s">
        <v>23</v>
      </c>
      <c r="B152" s="6">
        <f>B151/B150</f>
        <v>3100</v>
      </c>
      <c r="C152" s="6">
        <f>C151/C150</f>
        <v>3100</v>
      </c>
      <c r="D152" s="6">
        <f>D151/D150</f>
        <v>5200</v>
      </c>
      <c r="E152" s="6">
        <f>E151/E150</f>
        <v>5200</v>
      </c>
    </row>
    <row r="153" spans="1:5" ht="12.75" customHeight="1" thickBot="1" x14ac:dyDescent="0.3">
      <c r="A153" s="80" t="s">
        <v>17</v>
      </c>
      <c r="B153" s="78" t="s">
        <v>22</v>
      </c>
      <c r="C153" s="7">
        <f t="shared" ref="C153:E155" si="4">C150/B150-1</f>
        <v>0</v>
      </c>
      <c r="D153" s="7">
        <f t="shared" si="4"/>
        <v>0</v>
      </c>
      <c r="E153" s="7">
        <f t="shared" si="4"/>
        <v>0</v>
      </c>
    </row>
    <row r="154" spans="1:5" ht="9" customHeight="1" thickBot="1" x14ac:dyDescent="0.3">
      <c r="A154" s="80" t="s">
        <v>18</v>
      </c>
      <c r="B154" s="78" t="s">
        <v>22</v>
      </c>
      <c r="C154" s="7">
        <f t="shared" si="4"/>
        <v>0</v>
      </c>
      <c r="D154" s="7">
        <f t="shared" si="4"/>
        <v>0.67741935483870974</v>
      </c>
      <c r="E154" s="7">
        <f t="shared" si="4"/>
        <v>0</v>
      </c>
    </row>
    <row r="155" spans="1:5" ht="15.75" thickBot="1" x14ac:dyDescent="0.3">
      <c r="A155" s="80" t="s">
        <v>19</v>
      </c>
      <c r="B155" s="78" t="s">
        <v>22</v>
      </c>
      <c r="C155" s="7">
        <f t="shared" si="4"/>
        <v>0</v>
      </c>
      <c r="D155" s="7">
        <f t="shared" si="4"/>
        <v>0.67741935483870974</v>
      </c>
      <c r="E155" s="7">
        <f t="shared" si="4"/>
        <v>0</v>
      </c>
    </row>
    <row r="156" spans="1:5" ht="15.75" thickBot="1" x14ac:dyDescent="0.3">
      <c r="A156" s="139" t="s">
        <v>284</v>
      </c>
      <c r="B156" s="140"/>
      <c r="C156" s="140"/>
      <c r="D156" s="140"/>
      <c r="E156" s="141"/>
    </row>
    <row r="157" spans="1:5" x14ac:dyDescent="0.25">
      <c r="A157" s="107"/>
      <c r="B157" s="18">
        <v>2018</v>
      </c>
      <c r="C157" s="18">
        <v>2019</v>
      </c>
      <c r="D157" s="18">
        <v>2020</v>
      </c>
      <c r="E157" s="18">
        <v>2021</v>
      </c>
    </row>
    <row r="158" spans="1:5" ht="15.75" thickBot="1" x14ac:dyDescent="0.3">
      <c r="A158" s="108"/>
      <c r="B158" s="19" t="s">
        <v>6</v>
      </c>
      <c r="C158" s="19" t="s">
        <v>7</v>
      </c>
      <c r="D158" s="19" t="s">
        <v>7</v>
      </c>
      <c r="E158" s="19" t="s">
        <v>7</v>
      </c>
    </row>
    <row r="159" spans="1:5" ht="15.75" thickBot="1" x14ac:dyDescent="0.3">
      <c r="A159" s="1" t="s">
        <v>36</v>
      </c>
      <c r="B159" s="8">
        <f>B160+B161+B162+B163</f>
        <v>0</v>
      </c>
      <c r="C159" s="8">
        <f>C160+C161+C162+C163</f>
        <v>0</v>
      </c>
      <c r="D159" s="8">
        <f>D160+D161+D162+D163</f>
        <v>0</v>
      </c>
      <c r="E159" s="8">
        <f>E160+E161+E162+E163</f>
        <v>0</v>
      </c>
    </row>
    <row r="160" spans="1:5" ht="15.75" thickBot="1" x14ac:dyDescent="0.3">
      <c r="A160" s="10" t="s">
        <v>39</v>
      </c>
      <c r="B160" s="8"/>
      <c r="C160" s="8"/>
      <c r="D160" s="8"/>
      <c r="E160" s="8"/>
    </row>
    <row r="161" spans="1:5" ht="15.75" thickBot="1" x14ac:dyDescent="0.3">
      <c r="A161" s="10" t="s">
        <v>179</v>
      </c>
      <c r="B161" s="8">
        <v>0</v>
      </c>
      <c r="C161" s="8">
        <v>0</v>
      </c>
      <c r="D161" s="8">
        <v>0</v>
      </c>
      <c r="E161" s="8">
        <v>0</v>
      </c>
    </row>
    <row r="162" spans="1:5" ht="15.75" thickBot="1" x14ac:dyDescent="0.3">
      <c r="A162" s="10" t="s">
        <v>180</v>
      </c>
      <c r="B162" s="8">
        <v>0</v>
      </c>
      <c r="C162" s="8">
        <v>0</v>
      </c>
      <c r="D162" s="8">
        <v>0</v>
      </c>
      <c r="E162" s="8">
        <v>0</v>
      </c>
    </row>
    <row r="163" spans="1:5" ht="15.75" thickBot="1" x14ac:dyDescent="0.3">
      <c r="A163" s="10" t="s">
        <v>181</v>
      </c>
      <c r="B163" s="8">
        <v>0</v>
      </c>
      <c r="C163" s="8">
        <v>0</v>
      </c>
      <c r="D163" s="8">
        <v>0</v>
      </c>
      <c r="E163" s="8">
        <v>0</v>
      </c>
    </row>
    <row r="164" spans="1:5" ht="15.75" thickBot="1" x14ac:dyDescent="0.3">
      <c r="A164" s="1" t="s">
        <v>37</v>
      </c>
      <c r="B164" s="11">
        <f>B165+B166+B167+B168</f>
        <v>3100</v>
      </c>
      <c r="C164" s="11">
        <f>C165+C166+C167+C168</f>
        <v>3100</v>
      </c>
      <c r="D164" s="11">
        <f>D165+D166+D167+D168</f>
        <v>5200</v>
      </c>
      <c r="E164" s="11">
        <f>E165+E166+E167+E168</f>
        <v>5200</v>
      </c>
    </row>
    <row r="165" spans="1:5" ht="15.75" thickBot="1" x14ac:dyDescent="0.3">
      <c r="A165" s="10" t="s">
        <v>39</v>
      </c>
      <c r="B165" s="11"/>
      <c r="C165" s="11"/>
      <c r="D165" s="11"/>
      <c r="E165" s="11"/>
    </row>
    <row r="166" spans="1:5" ht="15.75" thickBot="1" x14ac:dyDescent="0.3">
      <c r="A166" s="10" t="s">
        <v>179</v>
      </c>
      <c r="B166" s="8">
        <v>3000</v>
      </c>
      <c r="C166" s="8">
        <v>3000</v>
      </c>
      <c r="D166" s="8">
        <v>5000</v>
      </c>
      <c r="E166" s="8">
        <v>5000</v>
      </c>
    </row>
    <row r="167" spans="1:5" ht="15.75" thickBot="1" x14ac:dyDescent="0.3">
      <c r="A167" s="10" t="s">
        <v>180</v>
      </c>
      <c r="B167" s="8"/>
      <c r="C167" s="8"/>
      <c r="D167" s="8"/>
      <c r="E167" s="8"/>
    </row>
    <row r="168" spans="1:5" ht="15.75" thickBot="1" x14ac:dyDescent="0.3">
      <c r="A168" s="10" t="s">
        <v>181</v>
      </c>
      <c r="B168" s="8">
        <v>100</v>
      </c>
      <c r="C168" s="8">
        <v>100</v>
      </c>
      <c r="D168" s="8">
        <v>200</v>
      </c>
      <c r="E168" s="8">
        <v>200</v>
      </c>
    </row>
    <row r="169" spans="1:5" ht="30.75" customHeight="1" thickBot="1" x14ac:dyDescent="0.3">
      <c r="A169" s="21" t="s">
        <v>67</v>
      </c>
      <c r="B169" s="11">
        <f>B159+B164</f>
        <v>3100</v>
      </c>
      <c r="C169" s="11">
        <f>C159+C164</f>
        <v>3100</v>
      </c>
      <c r="D169" s="11">
        <f>D159+D164</f>
        <v>5200</v>
      </c>
      <c r="E169" s="11">
        <f>E159+E164</f>
        <v>5200</v>
      </c>
    </row>
    <row r="170" spans="1:5" ht="15.75" thickBot="1" x14ac:dyDescent="0.3">
      <c r="A170" s="109" t="s">
        <v>51</v>
      </c>
      <c r="B170" s="110"/>
      <c r="C170" s="110"/>
      <c r="D170" s="110"/>
      <c r="E170" s="111"/>
    </row>
    <row r="171" spans="1:5" ht="17.25" customHeight="1" thickBot="1" x14ac:dyDescent="0.3">
      <c r="A171" s="109" t="s">
        <v>47</v>
      </c>
      <c r="B171" s="110"/>
      <c r="C171" s="110"/>
      <c r="D171" s="110"/>
      <c r="E171" s="111"/>
    </row>
    <row r="172" spans="1:5" ht="15.75" thickBot="1" x14ac:dyDescent="0.3">
      <c r="A172" s="20" t="s">
        <v>128</v>
      </c>
      <c r="B172" s="215" t="s">
        <v>283</v>
      </c>
      <c r="C172" s="236"/>
      <c r="D172" s="216"/>
      <c r="E172" s="217"/>
    </row>
    <row r="173" spans="1:5" ht="37.5" customHeight="1" thickBot="1" x14ac:dyDescent="0.3">
      <c r="A173" s="20" t="s">
        <v>143</v>
      </c>
      <c r="B173" s="20" t="s">
        <v>282</v>
      </c>
      <c r="C173" s="89" t="s">
        <v>239</v>
      </c>
      <c r="D173" s="216" t="s">
        <v>281</v>
      </c>
      <c r="E173" s="217"/>
    </row>
    <row r="174" spans="1:5" ht="15.75" thickBot="1" x14ac:dyDescent="0.3">
      <c r="A174" s="80" t="s">
        <v>10</v>
      </c>
      <c r="B174" s="118" t="s">
        <v>251</v>
      </c>
      <c r="C174" s="119"/>
      <c r="D174" s="119"/>
      <c r="E174" s="120"/>
    </row>
    <row r="175" spans="1:5" ht="15.75" thickBot="1" x14ac:dyDescent="0.3">
      <c r="A175" s="80" t="s">
        <v>15</v>
      </c>
      <c r="B175" s="115" t="s">
        <v>236</v>
      </c>
      <c r="C175" s="116"/>
      <c r="D175" s="116"/>
      <c r="E175" s="117"/>
    </row>
    <row r="176" spans="1:5" x14ac:dyDescent="0.25">
      <c r="A176" s="107"/>
      <c r="B176" s="18">
        <v>2018</v>
      </c>
      <c r="C176" s="18">
        <v>2019</v>
      </c>
      <c r="D176" s="18">
        <v>2020</v>
      </c>
      <c r="E176" s="18">
        <v>2021</v>
      </c>
    </row>
    <row r="177" spans="1:5" ht="15.75" thickBot="1" x14ac:dyDescent="0.3">
      <c r="A177" s="108"/>
      <c r="B177" s="19" t="s">
        <v>6</v>
      </c>
      <c r="C177" s="19" t="s">
        <v>7</v>
      </c>
      <c r="D177" s="19" t="s">
        <v>7</v>
      </c>
      <c r="E177" s="19" t="s">
        <v>7</v>
      </c>
    </row>
    <row r="178" spans="1:5" ht="15.75" thickBot="1" x14ac:dyDescent="0.3">
      <c r="A178" s="80" t="s">
        <v>9</v>
      </c>
      <c r="B178" s="6">
        <v>1</v>
      </c>
      <c r="C178" s="6">
        <v>1</v>
      </c>
      <c r="D178" s="6">
        <v>1</v>
      </c>
      <c r="E178" s="6">
        <v>1</v>
      </c>
    </row>
    <row r="179" spans="1:5" ht="15.75" thickBot="1" x14ac:dyDescent="0.3">
      <c r="A179" s="80" t="s">
        <v>16</v>
      </c>
      <c r="B179" s="6">
        <f>B197</f>
        <v>8960</v>
      </c>
      <c r="C179" s="6">
        <f>C197</f>
        <v>8860</v>
      </c>
      <c r="D179" s="6">
        <f>D197</f>
        <v>8960</v>
      </c>
      <c r="E179" s="6">
        <f>E197</f>
        <v>8960</v>
      </c>
    </row>
    <row r="180" spans="1:5" ht="15.75" thickBot="1" x14ac:dyDescent="0.3">
      <c r="A180" s="80" t="s">
        <v>23</v>
      </c>
      <c r="B180" s="6">
        <f>B179/B178</f>
        <v>8960</v>
      </c>
      <c r="C180" s="6">
        <f>C179/C178</f>
        <v>8860</v>
      </c>
      <c r="D180" s="6">
        <f>D179/D178</f>
        <v>8960</v>
      </c>
      <c r="E180" s="6">
        <f>E179/E178</f>
        <v>8960</v>
      </c>
    </row>
    <row r="181" spans="1:5" ht="12.75" customHeight="1" thickBot="1" x14ac:dyDescent="0.3">
      <c r="A181" s="80" t="s">
        <v>17</v>
      </c>
      <c r="B181" s="78" t="s">
        <v>22</v>
      </c>
      <c r="C181" s="7">
        <f t="shared" ref="C181:E183" si="5">C178/B178-1</f>
        <v>0</v>
      </c>
      <c r="D181" s="7">
        <f t="shared" si="5"/>
        <v>0</v>
      </c>
      <c r="E181" s="7">
        <f t="shared" si="5"/>
        <v>0</v>
      </c>
    </row>
    <row r="182" spans="1:5" ht="9" customHeight="1" thickBot="1" x14ac:dyDescent="0.3">
      <c r="A182" s="80" t="s">
        <v>18</v>
      </c>
      <c r="B182" s="78" t="s">
        <v>22</v>
      </c>
      <c r="C182" s="7">
        <f t="shared" si="5"/>
        <v>-1.1160714285714302E-2</v>
      </c>
      <c r="D182" s="7">
        <f t="shared" si="5"/>
        <v>1.1286681715575675E-2</v>
      </c>
      <c r="E182" s="7">
        <f t="shared" si="5"/>
        <v>0</v>
      </c>
    </row>
    <row r="183" spans="1:5" ht="15.75" thickBot="1" x14ac:dyDescent="0.3">
      <c r="A183" s="80" t="s">
        <v>19</v>
      </c>
      <c r="B183" s="78" t="s">
        <v>22</v>
      </c>
      <c r="C183" s="7">
        <f t="shared" si="5"/>
        <v>-1.1160714285714302E-2</v>
      </c>
      <c r="D183" s="7">
        <f t="shared" si="5"/>
        <v>1.1286681715575675E-2</v>
      </c>
      <c r="E183" s="7">
        <f t="shared" si="5"/>
        <v>0</v>
      </c>
    </row>
    <row r="184" spans="1:5" ht="15.75" thickBot="1" x14ac:dyDescent="0.3">
      <c r="A184" s="139" t="s">
        <v>280</v>
      </c>
      <c r="B184" s="140"/>
      <c r="C184" s="140"/>
      <c r="D184" s="140"/>
      <c r="E184" s="141"/>
    </row>
    <row r="185" spans="1:5" x14ac:dyDescent="0.25">
      <c r="A185" s="107"/>
      <c r="B185" s="18">
        <v>2018</v>
      </c>
      <c r="C185" s="18">
        <v>2019</v>
      </c>
      <c r="D185" s="18">
        <v>2020</v>
      </c>
      <c r="E185" s="18">
        <v>2021</v>
      </c>
    </row>
    <row r="186" spans="1:5" ht="15.75" thickBot="1" x14ac:dyDescent="0.3">
      <c r="A186" s="108"/>
      <c r="B186" s="19" t="s">
        <v>6</v>
      </c>
      <c r="C186" s="19" t="s">
        <v>7</v>
      </c>
      <c r="D186" s="19" t="s">
        <v>7</v>
      </c>
      <c r="E186" s="19" t="s">
        <v>7</v>
      </c>
    </row>
    <row r="187" spans="1:5" ht="15.75" thickBot="1" x14ac:dyDescent="0.3">
      <c r="A187" s="1" t="s">
        <v>36</v>
      </c>
      <c r="B187" s="8">
        <f>B188+B189+B190+B191</f>
        <v>0</v>
      </c>
      <c r="C187" s="8">
        <f>C188+C189+C190+C191</f>
        <v>0</v>
      </c>
      <c r="D187" s="8">
        <f>D188+D189+D190+D191</f>
        <v>0</v>
      </c>
      <c r="E187" s="8">
        <f>E188+E189+E190+E191</f>
        <v>0</v>
      </c>
    </row>
    <row r="188" spans="1:5" ht="15.75" thickBot="1" x14ac:dyDescent="0.3">
      <c r="A188" s="10" t="s">
        <v>39</v>
      </c>
      <c r="B188" s="8"/>
      <c r="C188" s="8"/>
      <c r="D188" s="8"/>
      <c r="E188" s="8"/>
    </row>
    <row r="189" spans="1:5" ht="15.75" thickBot="1" x14ac:dyDescent="0.3">
      <c r="A189" s="10" t="s">
        <v>179</v>
      </c>
      <c r="B189" s="8">
        <v>0</v>
      </c>
      <c r="C189" s="8">
        <v>0</v>
      </c>
      <c r="D189" s="8">
        <v>0</v>
      </c>
      <c r="E189" s="8">
        <v>0</v>
      </c>
    </row>
    <row r="190" spans="1:5" ht="15.75" thickBot="1" x14ac:dyDescent="0.3">
      <c r="A190" s="10" t="s">
        <v>180</v>
      </c>
      <c r="B190" s="8">
        <v>0</v>
      </c>
      <c r="C190" s="8">
        <v>0</v>
      </c>
      <c r="D190" s="8">
        <v>0</v>
      </c>
      <c r="E190" s="8">
        <v>0</v>
      </c>
    </row>
    <row r="191" spans="1:5" ht="15.75" thickBot="1" x14ac:dyDescent="0.3">
      <c r="A191" s="10" t="s">
        <v>181</v>
      </c>
      <c r="B191" s="8">
        <v>0</v>
      </c>
      <c r="C191" s="8">
        <v>0</v>
      </c>
      <c r="D191" s="8">
        <v>0</v>
      </c>
      <c r="E191" s="8">
        <v>0</v>
      </c>
    </row>
    <row r="192" spans="1:5" ht="15.75" thickBot="1" x14ac:dyDescent="0.3">
      <c r="A192" s="1" t="s">
        <v>37</v>
      </c>
      <c r="B192" s="11">
        <f>B193+B194+B195+B196</f>
        <v>8960</v>
      </c>
      <c r="C192" s="11">
        <f>C193+C194+C195+C196</f>
        <v>8860</v>
      </c>
      <c r="D192" s="11">
        <f>D193+D194+D195+D196</f>
        <v>8960</v>
      </c>
      <c r="E192" s="11">
        <f>E193+E194+E195+E196</f>
        <v>8960</v>
      </c>
    </row>
    <row r="193" spans="1:5" ht="15.75" thickBot="1" x14ac:dyDescent="0.3">
      <c r="A193" s="10" t="s">
        <v>39</v>
      </c>
      <c r="B193" s="11"/>
      <c r="C193" s="8"/>
      <c r="D193" s="8"/>
      <c r="E193" s="8"/>
    </row>
    <row r="194" spans="1:5" ht="15.75" thickBot="1" x14ac:dyDescent="0.3">
      <c r="A194" s="10" t="s">
        <v>179</v>
      </c>
      <c r="B194" s="8">
        <v>8460</v>
      </c>
      <c r="C194" s="8">
        <v>8460</v>
      </c>
      <c r="D194" s="8">
        <v>8460</v>
      </c>
      <c r="E194" s="8">
        <v>8460</v>
      </c>
    </row>
    <row r="195" spans="1:5" ht="21" customHeight="1" thickBot="1" x14ac:dyDescent="0.3">
      <c r="A195" s="10" t="s">
        <v>180</v>
      </c>
      <c r="B195" s="8"/>
      <c r="C195" s="8"/>
      <c r="D195" s="8"/>
      <c r="E195" s="8"/>
    </row>
    <row r="196" spans="1:5" ht="15.75" thickBot="1" x14ac:dyDescent="0.3">
      <c r="A196" s="10" t="s">
        <v>181</v>
      </c>
      <c r="B196" s="8">
        <v>500</v>
      </c>
      <c r="C196" s="8">
        <v>400</v>
      </c>
      <c r="D196" s="8">
        <v>500</v>
      </c>
      <c r="E196" s="8">
        <v>500</v>
      </c>
    </row>
    <row r="197" spans="1:5" ht="12.75" customHeight="1" thickBot="1" x14ac:dyDescent="0.3">
      <c r="A197" s="44" t="s">
        <v>138</v>
      </c>
      <c r="B197" s="11">
        <f>B187+B192</f>
        <v>8960</v>
      </c>
      <c r="C197" s="11">
        <f>C187+C192</f>
        <v>8860</v>
      </c>
      <c r="D197" s="11">
        <f>D187+D192</f>
        <v>8960</v>
      </c>
      <c r="E197" s="11">
        <f>E187+E192</f>
        <v>8960</v>
      </c>
    </row>
    <row r="198" spans="1:5" ht="9" customHeight="1" thickBot="1" x14ac:dyDescent="0.3">
      <c r="A198" s="90" t="s">
        <v>128</v>
      </c>
      <c r="B198" s="237" t="s">
        <v>279</v>
      </c>
      <c r="C198" s="238"/>
      <c r="D198" s="234"/>
      <c r="E198" s="235"/>
    </row>
    <row r="199" spans="1:5" ht="34.5" thickBot="1" x14ac:dyDescent="0.3">
      <c r="A199" s="90" t="s">
        <v>278</v>
      </c>
      <c r="B199" s="90" t="s">
        <v>277</v>
      </c>
      <c r="C199" s="89" t="s">
        <v>239</v>
      </c>
      <c r="D199" s="237" t="s">
        <v>276</v>
      </c>
      <c r="E199" s="235"/>
    </row>
    <row r="200" spans="1:5" ht="15.75" thickBot="1" x14ac:dyDescent="0.3">
      <c r="A200" s="87" t="s">
        <v>10</v>
      </c>
      <c r="B200" s="239" t="s">
        <v>251</v>
      </c>
      <c r="C200" s="240"/>
      <c r="D200" s="240"/>
      <c r="E200" s="241"/>
    </row>
    <row r="201" spans="1:5" ht="15.75" thickBot="1" x14ac:dyDescent="0.3">
      <c r="A201" s="87" t="s">
        <v>15</v>
      </c>
      <c r="B201" s="242" t="s">
        <v>236</v>
      </c>
      <c r="C201" s="243"/>
      <c r="D201" s="243"/>
      <c r="E201" s="244"/>
    </row>
    <row r="202" spans="1:5" ht="15.75" thickBot="1" x14ac:dyDescent="0.3">
      <c r="A202" s="80" t="s">
        <v>9</v>
      </c>
      <c r="B202" s="78">
        <v>1</v>
      </c>
      <c r="C202" s="78">
        <v>1</v>
      </c>
      <c r="D202" s="78">
        <v>1</v>
      </c>
      <c r="E202" s="78">
        <v>1</v>
      </c>
    </row>
    <row r="203" spans="1:5" ht="15.75" thickBot="1" x14ac:dyDescent="0.3">
      <c r="A203" s="80" t="s">
        <v>16</v>
      </c>
      <c r="B203" s="6">
        <f>B221</f>
        <v>4500</v>
      </c>
      <c r="C203" s="6">
        <f>C221</f>
        <v>4300</v>
      </c>
      <c r="D203" s="6">
        <f>D221</f>
        <v>4450</v>
      </c>
      <c r="E203" s="6">
        <f>E221</f>
        <v>4450</v>
      </c>
    </row>
    <row r="204" spans="1:5" ht="15.75" thickBot="1" x14ac:dyDescent="0.3">
      <c r="A204" s="80" t="s">
        <v>23</v>
      </c>
      <c r="B204" s="6">
        <f>B203/B202</f>
        <v>4500</v>
      </c>
      <c r="C204" s="6">
        <f>C203/C202</f>
        <v>4300</v>
      </c>
      <c r="D204" s="6">
        <f>D203/D202</f>
        <v>4450</v>
      </c>
      <c r="E204" s="6">
        <f>E203/E202</f>
        <v>4450</v>
      </c>
    </row>
    <row r="205" spans="1:5" ht="12.75" customHeight="1" thickBot="1" x14ac:dyDescent="0.3">
      <c r="A205" s="80" t="s">
        <v>17</v>
      </c>
      <c r="B205" s="78" t="s">
        <v>22</v>
      </c>
      <c r="C205" s="7">
        <f t="shared" ref="C205:E207" si="6">C202/B202-1</f>
        <v>0</v>
      </c>
      <c r="D205" s="7">
        <f t="shared" si="6"/>
        <v>0</v>
      </c>
      <c r="E205" s="7">
        <f t="shared" si="6"/>
        <v>0</v>
      </c>
    </row>
    <row r="206" spans="1:5" ht="9" customHeight="1" thickBot="1" x14ac:dyDescent="0.3">
      <c r="A206" s="80" t="s">
        <v>18</v>
      </c>
      <c r="B206" s="78" t="s">
        <v>22</v>
      </c>
      <c r="C206" s="7">
        <f t="shared" si="6"/>
        <v>-4.4444444444444398E-2</v>
      </c>
      <c r="D206" s="7">
        <f t="shared" si="6"/>
        <v>3.488372093023262E-2</v>
      </c>
      <c r="E206" s="7">
        <f t="shared" si="6"/>
        <v>0</v>
      </c>
    </row>
    <row r="207" spans="1:5" ht="15.75" thickBot="1" x14ac:dyDescent="0.3">
      <c r="A207" s="80" t="s">
        <v>19</v>
      </c>
      <c r="B207" s="78" t="s">
        <v>22</v>
      </c>
      <c r="C207" s="7">
        <f t="shared" si="6"/>
        <v>-4.4444444444444398E-2</v>
      </c>
      <c r="D207" s="7">
        <f t="shared" si="6"/>
        <v>3.488372093023262E-2</v>
      </c>
      <c r="E207" s="7">
        <f t="shared" si="6"/>
        <v>0</v>
      </c>
    </row>
    <row r="208" spans="1:5" ht="15.75" thickBot="1" x14ac:dyDescent="0.3">
      <c r="A208" s="139" t="s">
        <v>275</v>
      </c>
      <c r="B208" s="140"/>
      <c r="C208" s="140"/>
      <c r="D208" s="140"/>
      <c r="E208" s="141"/>
    </row>
    <row r="209" spans="1:5" x14ac:dyDescent="0.25">
      <c r="A209" s="107"/>
      <c r="B209" s="18">
        <v>2018</v>
      </c>
      <c r="C209" s="18">
        <v>2019</v>
      </c>
      <c r="D209" s="18">
        <v>2020</v>
      </c>
      <c r="E209" s="18">
        <v>2021</v>
      </c>
    </row>
    <row r="210" spans="1:5" ht="15.75" thickBot="1" x14ac:dyDescent="0.3">
      <c r="A210" s="108"/>
      <c r="B210" s="19" t="s">
        <v>6</v>
      </c>
      <c r="C210" s="19" t="s">
        <v>7</v>
      </c>
      <c r="D210" s="19" t="s">
        <v>7</v>
      </c>
      <c r="E210" s="19" t="s">
        <v>7</v>
      </c>
    </row>
    <row r="211" spans="1:5" ht="15.75" thickBot="1" x14ac:dyDescent="0.3">
      <c r="A211" s="1" t="s">
        <v>36</v>
      </c>
      <c r="B211" s="8">
        <f>B212+B213+B214+B215</f>
        <v>0</v>
      </c>
      <c r="C211" s="8">
        <f>C212+C213+C214+C215</f>
        <v>0</v>
      </c>
      <c r="D211" s="8">
        <f>D212+D213+D214+D215</f>
        <v>0</v>
      </c>
      <c r="E211" s="8">
        <f>E212+E213+E214+E215</f>
        <v>0</v>
      </c>
    </row>
    <row r="212" spans="1:5" ht="15.75" thickBot="1" x14ac:dyDescent="0.3">
      <c r="A212" s="10" t="s">
        <v>39</v>
      </c>
      <c r="B212" s="8"/>
      <c r="C212" s="8"/>
      <c r="D212" s="8"/>
      <c r="E212" s="8"/>
    </row>
    <row r="213" spans="1:5" ht="15.75" thickBot="1" x14ac:dyDescent="0.3">
      <c r="A213" s="10" t="s">
        <v>179</v>
      </c>
      <c r="B213" s="8">
        <v>0</v>
      </c>
      <c r="C213" s="8">
        <v>0</v>
      </c>
      <c r="D213" s="8">
        <v>0</v>
      </c>
      <c r="E213" s="8">
        <v>0</v>
      </c>
    </row>
    <row r="214" spans="1:5" ht="15.75" thickBot="1" x14ac:dyDescent="0.3">
      <c r="A214" s="10" t="s">
        <v>180</v>
      </c>
      <c r="B214" s="8">
        <v>0</v>
      </c>
      <c r="C214" s="8">
        <v>0</v>
      </c>
      <c r="D214" s="8">
        <v>0</v>
      </c>
      <c r="E214" s="8">
        <v>0</v>
      </c>
    </row>
    <row r="215" spans="1:5" ht="15.75" thickBot="1" x14ac:dyDescent="0.3">
      <c r="A215" s="10" t="s">
        <v>181</v>
      </c>
      <c r="B215" s="8">
        <v>0</v>
      </c>
      <c r="C215" s="8">
        <v>0</v>
      </c>
      <c r="D215" s="8">
        <v>0</v>
      </c>
      <c r="E215" s="8">
        <v>0</v>
      </c>
    </row>
    <row r="216" spans="1:5" ht="15.75" thickBot="1" x14ac:dyDescent="0.3">
      <c r="A216" s="1" t="s">
        <v>37</v>
      </c>
      <c r="B216" s="11">
        <f>B217+B218+B219+B220</f>
        <v>4500</v>
      </c>
      <c r="C216" s="11">
        <f>C217+C218+C219+C220</f>
        <v>4300</v>
      </c>
      <c r="D216" s="11">
        <f>D217+D218+D219+D220</f>
        <v>4450</v>
      </c>
      <c r="E216" s="11">
        <f>E217+E218+E219+E220</f>
        <v>4450</v>
      </c>
    </row>
    <row r="217" spans="1:5" ht="15.75" thickBot="1" x14ac:dyDescent="0.3">
      <c r="A217" s="10" t="s">
        <v>39</v>
      </c>
      <c r="B217" s="11"/>
      <c r="C217" s="8"/>
      <c r="D217" s="8"/>
      <c r="E217" s="8"/>
    </row>
    <row r="218" spans="1:5" ht="15.75" thickBot="1" x14ac:dyDescent="0.3">
      <c r="A218" s="10" t="s">
        <v>179</v>
      </c>
      <c r="B218" s="8">
        <v>4000</v>
      </c>
      <c r="C218" s="8">
        <v>4000</v>
      </c>
      <c r="D218" s="8">
        <v>4000</v>
      </c>
      <c r="E218" s="8">
        <v>4000</v>
      </c>
    </row>
    <row r="219" spans="1:5" ht="17.25" customHeight="1" thickBot="1" x14ac:dyDescent="0.3">
      <c r="A219" s="10" t="s">
        <v>180</v>
      </c>
      <c r="B219" s="8"/>
      <c r="C219" s="8"/>
      <c r="D219" s="8"/>
      <c r="E219" s="8"/>
    </row>
    <row r="220" spans="1:5" ht="15.75" thickBot="1" x14ac:dyDescent="0.3">
      <c r="A220" s="10" t="s">
        <v>181</v>
      </c>
      <c r="B220" s="8">
        <v>500</v>
      </c>
      <c r="C220" s="8">
        <v>300</v>
      </c>
      <c r="D220" s="8">
        <v>450</v>
      </c>
      <c r="E220" s="8">
        <v>450</v>
      </c>
    </row>
    <row r="221" spans="1:5" ht="12.75" customHeight="1" thickBot="1" x14ac:dyDescent="0.3">
      <c r="A221" s="44" t="s">
        <v>274</v>
      </c>
      <c r="B221" s="11">
        <f>B211+B216</f>
        <v>4500</v>
      </c>
      <c r="C221" s="11">
        <f>C211+C216</f>
        <v>4300</v>
      </c>
      <c r="D221" s="11">
        <f>D211+D216</f>
        <v>4450</v>
      </c>
      <c r="E221" s="11">
        <f>E211+E216</f>
        <v>4450</v>
      </c>
    </row>
    <row r="222" spans="1:5" ht="9" customHeight="1" thickBot="1" x14ac:dyDescent="0.3">
      <c r="A222" s="90" t="s">
        <v>128</v>
      </c>
      <c r="B222" s="237" t="s">
        <v>272</v>
      </c>
      <c r="C222" s="238"/>
      <c r="D222" s="234"/>
      <c r="E222" s="235"/>
    </row>
    <row r="223" spans="1:5" ht="34.5" thickBot="1" x14ac:dyDescent="0.3">
      <c r="A223" s="90" t="s">
        <v>273</v>
      </c>
      <c r="B223" s="90" t="s">
        <v>272</v>
      </c>
      <c r="C223" s="89" t="s">
        <v>239</v>
      </c>
      <c r="D223" s="237" t="s">
        <v>271</v>
      </c>
      <c r="E223" s="235"/>
    </row>
    <row r="224" spans="1:5" ht="15.75" thickBot="1" x14ac:dyDescent="0.3">
      <c r="A224" s="87" t="s">
        <v>10</v>
      </c>
      <c r="B224" s="239" t="s">
        <v>251</v>
      </c>
      <c r="C224" s="240"/>
      <c r="D224" s="240"/>
      <c r="E224" s="241"/>
    </row>
    <row r="225" spans="1:5" ht="15.75" thickBot="1" x14ac:dyDescent="0.3">
      <c r="A225" s="87" t="s">
        <v>15</v>
      </c>
      <c r="B225" s="242" t="s">
        <v>236</v>
      </c>
      <c r="C225" s="243"/>
      <c r="D225" s="243"/>
      <c r="E225" s="244"/>
    </row>
    <row r="226" spans="1:5" ht="15.75" thickBot="1" x14ac:dyDescent="0.3">
      <c r="A226" s="80" t="s">
        <v>9</v>
      </c>
      <c r="B226" s="78">
        <v>1</v>
      </c>
      <c r="C226" s="78">
        <v>1</v>
      </c>
      <c r="D226" s="78">
        <v>1</v>
      </c>
      <c r="E226" s="78">
        <v>1</v>
      </c>
    </row>
    <row r="227" spans="1:5" ht="15.75" thickBot="1" x14ac:dyDescent="0.3">
      <c r="A227" s="80" t="s">
        <v>16</v>
      </c>
      <c r="B227" s="6">
        <f>B245</f>
        <v>3500</v>
      </c>
      <c r="C227" s="6">
        <f>C245</f>
        <v>3300</v>
      </c>
      <c r="D227" s="6">
        <f>D245</f>
        <v>3500</v>
      </c>
      <c r="E227" s="6">
        <f>E245</f>
        <v>3500</v>
      </c>
    </row>
    <row r="228" spans="1:5" ht="15.75" thickBot="1" x14ac:dyDescent="0.3">
      <c r="A228" s="80" t="s">
        <v>23</v>
      </c>
      <c r="B228" s="6">
        <f>B227/B226</f>
        <v>3500</v>
      </c>
      <c r="C228" s="6">
        <f>C227/C226</f>
        <v>3300</v>
      </c>
      <c r="D228" s="6">
        <f>D227/D226</f>
        <v>3500</v>
      </c>
      <c r="E228" s="6">
        <f>E227/E226</f>
        <v>3500</v>
      </c>
    </row>
    <row r="229" spans="1:5" ht="12.75" customHeight="1" thickBot="1" x14ac:dyDescent="0.3">
      <c r="A229" s="80" t="s">
        <v>17</v>
      </c>
      <c r="B229" s="78" t="s">
        <v>22</v>
      </c>
      <c r="C229" s="7">
        <f t="shared" ref="C229:E231" si="7">C226/B226-1</f>
        <v>0</v>
      </c>
      <c r="D229" s="7">
        <f t="shared" si="7"/>
        <v>0</v>
      </c>
      <c r="E229" s="7">
        <f t="shared" si="7"/>
        <v>0</v>
      </c>
    </row>
    <row r="230" spans="1:5" ht="9" customHeight="1" thickBot="1" x14ac:dyDescent="0.3">
      <c r="A230" s="80" t="s">
        <v>18</v>
      </c>
      <c r="B230" s="78" t="s">
        <v>22</v>
      </c>
      <c r="C230" s="7">
        <f t="shared" si="7"/>
        <v>-5.7142857142857162E-2</v>
      </c>
      <c r="D230" s="7">
        <f t="shared" si="7"/>
        <v>6.0606060606060552E-2</v>
      </c>
      <c r="E230" s="7">
        <f t="shared" si="7"/>
        <v>0</v>
      </c>
    </row>
    <row r="231" spans="1:5" ht="15.75" thickBot="1" x14ac:dyDescent="0.3">
      <c r="A231" s="80" t="s">
        <v>19</v>
      </c>
      <c r="B231" s="78" t="s">
        <v>22</v>
      </c>
      <c r="C231" s="7">
        <f t="shared" si="7"/>
        <v>-5.7142857142857162E-2</v>
      </c>
      <c r="D231" s="7">
        <f t="shared" si="7"/>
        <v>6.0606060606060552E-2</v>
      </c>
      <c r="E231" s="7">
        <f t="shared" si="7"/>
        <v>0</v>
      </c>
    </row>
    <row r="232" spans="1:5" ht="15.75" thickBot="1" x14ac:dyDescent="0.3">
      <c r="A232" s="139" t="s">
        <v>270</v>
      </c>
      <c r="B232" s="140"/>
      <c r="C232" s="140"/>
      <c r="D232" s="140"/>
      <c r="E232" s="141"/>
    </row>
    <row r="233" spans="1:5" x14ac:dyDescent="0.25">
      <c r="A233" s="107"/>
      <c r="B233" s="18">
        <v>2018</v>
      </c>
      <c r="C233" s="18">
        <v>2019</v>
      </c>
      <c r="D233" s="18">
        <v>2020</v>
      </c>
      <c r="E233" s="18">
        <v>2021</v>
      </c>
    </row>
    <row r="234" spans="1:5" ht="15.75" thickBot="1" x14ac:dyDescent="0.3">
      <c r="A234" s="108"/>
      <c r="B234" s="19" t="s">
        <v>6</v>
      </c>
      <c r="C234" s="19" t="s">
        <v>7</v>
      </c>
      <c r="D234" s="19" t="s">
        <v>7</v>
      </c>
      <c r="E234" s="19" t="s">
        <v>7</v>
      </c>
    </row>
    <row r="235" spans="1:5" ht="15.75" thickBot="1" x14ac:dyDescent="0.3">
      <c r="A235" s="1" t="s">
        <v>36</v>
      </c>
      <c r="B235" s="8">
        <f>B236+B237+B238+B239</f>
        <v>0</v>
      </c>
      <c r="C235" s="8">
        <f>C236+C237+C238+C239</f>
        <v>0</v>
      </c>
      <c r="D235" s="8">
        <f>D236+D237+D238+D239</f>
        <v>0</v>
      </c>
      <c r="E235" s="8">
        <f>E236+E237+E238+E239</f>
        <v>0</v>
      </c>
    </row>
    <row r="236" spans="1:5" ht="15.75" thickBot="1" x14ac:dyDescent="0.3">
      <c r="A236" s="10" t="s">
        <v>39</v>
      </c>
      <c r="B236" s="8"/>
      <c r="C236" s="8"/>
      <c r="D236" s="8"/>
      <c r="E236" s="8"/>
    </row>
    <row r="237" spans="1:5" ht="15.75" thickBot="1" x14ac:dyDescent="0.3">
      <c r="A237" s="10" t="s">
        <v>179</v>
      </c>
      <c r="B237" s="8">
        <v>0</v>
      </c>
      <c r="C237" s="8">
        <v>0</v>
      </c>
      <c r="D237" s="8">
        <v>0</v>
      </c>
      <c r="E237" s="8">
        <v>0</v>
      </c>
    </row>
    <row r="238" spans="1:5" ht="15.75" thickBot="1" x14ac:dyDescent="0.3">
      <c r="A238" s="10" t="s">
        <v>180</v>
      </c>
      <c r="B238" s="8">
        <v>0</v>
      </c>
      <c r="C238" s="8">
        <v>0</v>
      </c>
      <c r="D238" s="8">
        <v>0</v>
      </c>
      <c r="E238" s="8">
        <v>0</v>
      </c>
    </row>
    <row r="239" spans="1:5" ht="15.75" thickBot="1" x14ac:dyDescent="0.3">
      <c r="A239" s="10" t="s">
        <v>181</v>
      </c>
      <c r="B239" s="8">
        <v>0</v>
      </c>
      <c r="C239" s="8">
        <v>0</v>
      </c>
      <c r="D239" s="8">
        <v>0</v>
      </c>
      <c r="E239" s="8">
        <v>0</v>
      </c>
    </row>
    <row r="240" spans="1:5" ht="15.75" thickBot="1" x14ac:dyDescent="0.3">
      <c r="A240" s="1" t="s">
        <v>37</v>
      </c>
      <c r="B240" s="11">
        <f>B241+B242+B243+B244</f>
        <v>3500</v>
      </c>
      <c r="C240" s="11">
        <f>C241+C242+C243+C244</f>
        <v>3300</v>
      </c>
      <c r="D240" s="11">
        <f>D241+D242+D243+D244</f>
        <v>3500</v>
      </c>
      <c r="E240" s="11">
        <f>E241+E242+E243+E244</f>
        <v>3500</v>
      </c>
    </row>
    <row r="241" spans="1:5" ht="15.75" thickBot="1" x14ac:dyDescent="0.3">
      <c r="A241" s="10" t="s">
        <v>39</v>
      </c>
      <c r="B241" s="11"/>
      <c r="C241" s="8"/>
      <c r="D241" s="8"/>
      <c r="E241" s="8"/>
    </row>
    <row r="242" spans="1:5" ht="25.5" customHeight="1" thickBot="1" x14ac:dyDescent="0.3">
      <c r="A242" s="10" t="s">
        <v>179</v>
      </c>
      <c r="B242" s="8">
        <v>3000</v>
      </c>
      <c r="C242" s="8">
        <v>3000</v>
      </c>
      <c r="D242" s="8">
        <v>3000</v>
      </c>
      <c r="E242" s="8">
        <v>3000</v>
      </c>
    </row>
    <row r="243" spans="1:5" ht="15.75" thickBot="1" x14ac:dyDescent="0.3">
      <c r="A243" s="10" t="s">
        <v>180</v>
      </c>
      <c r="B243" s="8"/>
      <c r="C243" s="8"/>
      <c r="D243" s="8"/>
      <c r="E243" s="8"/>
    </row>
    <row r="244" spans="1:5" ht="17.25" customHeight="1" thickBot="1" x14ac:dyDescent="0.3">
      <c r="A244" s="10" t="s">
        <v>181</v>
      </c>
      <c r="B244" s="8">
        <v>500</v>
      </c>
      <c r="C244" s="8">
        <v>300</v>
      </c>
      <c r="D244" s="8">
        <v>500</v>
      </c>
      <c r="E244" s="8">
        <v>500</v>
      </c>
    </row>
    <row r="245" spans="1:5" ht="15.75" thickBot="1" x14ac:dyDescent="0.3">
      <c r="A245" s="21" t="s">
        <v>269</v>
      </c>
      <c r="B245" s="11">
        <f>B235+B240</f>
        <v>3500</v>
      </c>
      <c r="C245" s="11">
        <f>C235+C240</f>
        <v>3300</v>
      </c>
      <c r="D245" s="11">
        <f>D235+D240</f>
        <v>3500</v>
      </c>
      <c r="E245" s="11">
        <f>E235+E240</f>
        <v>3500</v>
      </c>
    </row>
    <row r="246" spans="1:5" ht="12.75" customHeight="1" thickBot="1" x14ac:dyDescent="0.3">
      <c r="A246" s="90" t="s">
        <v>128</v>
      </c>
      <c r="B246" s="237" t="s">
        <v>268</v>
      </c>
      <c r="C246" s="238"/>
      <c r="D246" s="234"/>
      <c r="E246" s="235"/>
    </row>
    <row r="247" spans="1:5" ht="34.5" customHeight="1" thickBot="1" x14ac:dyDescent="0.3">
      <c r="A247" s="90" t="s">
        <v>267</v>
      </c>
      <c r="B247" s="90" t="s">
        <v>266</v>
      </c>
      <c r="C247" s="89" t="s">
        <v>239</v>
      </c>
      <c r="D247" s="237" t="s">
        <v>265</v>
      </c>
      <c r="E247" s="235"/>
    </row>
    <row r="248" spans="1:5" ht="15.75" thickBot="1" x14ac:dyDescent="0.3">
      <c r="A248" s="87" t="s">
        <v>10</v>
      </c>
      <c r="B248" s="239" t="s">
        <v>251</v>
      </c>
      <c r="C248" s="240"/>
      <c r="D248" s="240"/>
      <c r="E248" s="241"/>
    </row>
    <row r="249" spans="1:5" ht="15.75" thickBot="1" x14ac:dyDescent="0.3">
      <c r="A249" s="87" t="s">
        <v>15</v>
      </c>
      <c r="B249" s="242" t="s">
        <v>236</v>
      </c>
      <c r="C249" s="243"/>
      <c r="D249" s="243"/>
      <c r="E249" s="244"/>
    </row>
    <row r="250" spans="1:5" x14ac:dyDescent="0.25">
      <c r="A250" s="107"/>
      <c r="B250" s="18">
        <v>2018</v>
      </c>
      <c r="C250" s="18">
        <v>2019</v>
      </c>
      <c r="D250" s="18">
        <v>2020</v>
      </c>
      <c r="E250" s="18">
        <v>2021</v>
      </c>
    </row>
    <row r="251" spans="1:5" ht="15.75" thickBot="1" x14ac:dyDescent="0.3">
      <c r="A251" s="108"/>
      <c r="B251" s="19" t="s">
        <v>6</v>
      </c>
      <c r="C251" s="19" t="s">
        <v>7</v>
      </c>
      <c r="D251" s="19" t="s">
        <v>7</v>
      </c>
      <c r="E251" s="19" t="s">
        <v>7</v>
      </c>
    </row>
    <row r="252" spans="1:5" ht="15.75" thickBot="1" x14ac:dyDescent="0.3">
      <c r="A252" s="80" t="s">
        <v>9</v>
      </c>
      <c r="B252" s="78">
        <v>1</v>
      </c>
      <c r="C252" s="78">
        <v>1</v>
      </c>
      <c r="D252" s="78">
        <v>1</v>
      </c>
      <c r="E252" s="78">
        <v>1</v>
      </c>
    </row>
    <row r="253" spans="1:5" ht="15.75" thickBot="1" x14ac:dyDescent="0.3">
      <c r="A253" s="80" t="s">
        <v>16</v>
      </c>
      <c r="B253" s="6">
        <f>B271</f>
        <v>1600</v>
      </c>
      <c r="C253" s="6">
        <f>C271</f>
        <v>1600</v>
      </c>
      <c r="D253" s="6">
        <f>D271</f>
        <v>1600</v>
      </c>
      <c r="E253" s="6">
        <f>E271</f>
        <v>1600</v>
      </c>
    </row>
    <row r="254" spans="1:5" ht="15.75" thickBot="1" x14ac:dyDescent="0.3">
      <c r="A254" s="80" t="s">
        <v>23</v>
      </c>
      <c r="B254" s="6">
        <f>B253/B252</f>
        <v>1600</v>
      </c>
      <c r="C254" s="6">
        <f>C253/C252</f>
        <v>1600</v>
      </c>
      <c r="D254" s="6">
        <f>D253/D252</f>
        <v>1600</v>
      </c>
      <c r="E254" s="6">
        <f>E253/E252</f>
        <v>1600</v>
      </c>
    </row>
    <row r="255" spans="1:5" ht="12.75" customHeight="1" thickBot="1" x14ac:dyDescent="0.3">
      <c r="A255" s="80" t="s">
        <v>17</v>
      </c>
      <c r="B255" s="78" t="s">
        <v>22</v>
      </c>
      <c r="C255" s="7">
        <f t="shared" ref="C255:E257" si="8">C252/B252-1</f>
        <v>0</v>
      </c>
      <c r="D255" s="7">
        <f t="shared" si="8"/>
        <v>0</v>
      </c>
      <c r="E255" s="7">
        <f t="shared" si="8"/>
        <v>0</v>
      </c>
    </row>
    <row r="256" spans="1:5" ht="9" customHeight="1" thickBot="1" x14ac:dyDescent="0.3">
      <c r="A256" s="80" t="s">
        <v>18</v>
      </c>
      <c r="B256" s="78" t="s">
        <v>22</v>
      </c>
      <c r="C256" s="7">
        <f t="shared" si="8"/>
        <v>0</v>
      </c>
      <c r="D256" s="7">
        <f t="shared" si="8"/>
        <v>0</v>
      </c>
      <c r="E256" s="7">
        <f t="shared" si="8"/>
        <v>0</v>
      </c>
    </row>
    <row r="257" spans="1:5" ht="15.75" thickBot="1" x14ac:dyDescent="0.3">
      <c r="A257" s="80" t="s">
        <v>19</v>
      </c>
      <c r="B257" s="78" t="s">
        <v>22</v>
      </c>
      <c r="C257" s="7">
        <f t="shared" si="8"/>
        <v>0</v>
      </c>
      <c r="D257" s="7">
        <f t="shared" si="8"/>
        <v>0</v>
      </c>
      <c r="E257" s="7">
        <f t="shared" si="8"/>
        <v>0</v>
      </c>
    </row>
    <row r="258" spans="1:5" ht="15.75" thickBot="1" x14ac:dyDescent="0.3">
      <c r="A258" s="139" t="s">
        <v>264</v>
      </c>
      <c r="B258" s="140"/>
      <c r="C258" s="140"/>
      <c r="D258" s="140"/>
      <c r="E258" s="141"/>
    </row>
    <row r="259" spans="1:5" x14ac:dyDescent="0.25">
      <c r="A259" s="107"/>
      <c r="B259" s="18">
        <v>2018</v>
      </c>
      <c r="C259" s="18">
        <v>2019</v>
      </c>
      <c r="D259" s="18">
        <v>2020</v>
      </c>
      <c r="E259" s="18">
        <v>2021</v>
      </c>
    </row>
    <row r="260" spans="1:5" ht="15.75" thickBot="1" x14ac:dyDescent="0.3">
      <c r="A260" s="108"/>
      <c r="B260" s="19" t="s">
        <v>6</v>
      </c>
      <c r="C260" s="19" t="s">
        <v>7</v>
      </c>
      <c r="D260" s="19" t="s">
        <v>7</v>
      </c>
      <c r="E260" s="19" t="s">
        <v>7</v>
      </c>
    </row>
    <row r="261" spans="1:5" ht="15.75" thickBot="1" x14ac:dyDescent="0.3">
      <c r="A261" s="1" t="s">
        <v>36</v>
      </c>
      <c r="B261" s="8">
        <f>B262+B263+B264+B265</f>
        <v>0</v>
      </c>
      <c r="C261" s="8">
        <f>C262+C263+C264+C265</f>
        <v>0</v>
      </c>
      <c r="D261" s="8">
        <f>D262+D263+D264+D265</f>
        <v>0</v>
      </c>
      <c r="E261" s="8">
        <f>E262+E263+E264+E265</f>
        <v>0</v>
      </c>
    </row>
    <row r="262" spans="1:5" ht="15.75" thickBot="1" x14ac:dyDescent="0.3">
      <c r="A262" s="10" t="s">
        <v>39</v>
      </c>
      <c r="B262" s="8"/>
      <c r="C262" s="8"/>
      <c r="D262" s="8"/>
      <c r="E262" s="8"/>
    </row>
    <row r="263" spans="1:5" ht="15.75" thickBot="1" x14ac:dyDescent="0.3">
      <c r="A263" s="10" t="s">
        <v>179</v>
      </c>
      <c r="B263" s="8">
        <v>0</v>
      </c>
      <c r="C263" s="8">
        <v>0</v>
      </c>
      <c r="D263" s="8">
        <v>0</v>
      </c>
      <c r="E263" s="8">
        <v>0</v>
      </c>
    </row>
    <row r="264" spans="1:5" ht="15.75" thickBot="1" x14ac:dyDescent="0.3">
      <c r="A264" s="10" t="s">
        <v>180</v>
      </c>
      <c r="B264" s="8">
        <v>0</v>
      </c>
      <c r="C264" s="8">
        <v>0</v>
      </c>
      <c r="D264" s="8">
        <v>0</v>
      </c>
      <c r="E264" s="8">
        <v>0</v>
      </c>
    </row>
    <row r="265" spans="1:5" ht="15.75" thickBot="1" x14ac:dyDescent="0.3">
      <c r="A265" s="10" t="s">
        <v>181</v>
      </c>
      <c r="B265" s="8">
        <v>0</v>
      </c>
      <c r="C265" s="8">
        <v>0</v>
      </c>
      <c r="D265" s="8">
        <v>0</v>
      </c>
      <c r="E265" s="8">
        <v>0</v>
      </c>
    </row>
    <row r="266" spans="1:5" ht="15.75" thickBot="1" x14ac:dyDescent="0.3">
      <c r="A266" s="1" t="s">
        <v>37</v>
      </c>
      <c r="B266" s="11">
        <f>B267+B268+B269+B270</f>
        <v>1600</v>
      </c>
      <c r="C266" s="11">
        <f>C267+C268+C269+C270</f>
        <v>1600</v>
      </c>
      <c r="D266" s="11">
        <f>D267+D268+D269+D270</f>
        <v>1600</v>
      </c>
      <c r="E266" s="11">
        <f>E267+E268+E269+E270</f>
        <v>1600</v>
      </c>
    </row>
    <row r="267" spans="1:5" ht="15.75" thickBot="1" x14ac:dyDescent="0.3">
      <c r="A267" s="10" t="s">
        <v>39</v>
      </c>
      <c r="B267" s="11"/>
      <c r="C267" s="11"/>
      <c r="D267" s="11"/>
      <c r="E267" s="11"/>
    </row>
    <row r="268" spans="1:5" ht="15.75" thickBot="1" x14ac:dyDescent="0.3">
      <c r="A268" s="10" t="s">
        <v>179</v>
      </c>
      <c r="B268" s="8">
        <v>1300</v>
      </c>
      <c r="C268" s="8">
        <v>1300</v>
      </c>
      <c r="D268" s="8">
        <v>1300</v>
      </c>
      <c r="E268" s="8">
        <v>1300</v>
      </c>
    </row>
    <row r="269" spans="1:5" ht="30.75" customHeight="1" thickBot="1" x14ac:dyDescent="0.3">
      <c r="A269" s="10" t="s">
        <v>180</v>
      </c>
      <c r="B269" s="8">
        <v>0</v>
      </c>
      <c r="C269" s="8">
        <v>0</v>
      </c>
      <c r="D269" s="8">
        <v>0</v>
      </c>
      <c r="E269" s="8">
        <v>0</v>
      </c>
    </row>
    <row r="270" spans="1:5" ht="15.75" thickBot="1" x14ac:dyDescent="0.3">
      <c r="A270" s="10" t="s">
        <v>181</v>
      </c>
      <c r="B270" s="8">
        <v>300</v>
      </c>
      <c r="C270" s="8">
        <v>300</v>
      </c>
      <c r="D270" s="8">
        <v>300</v>
      </c>
      <c r="E270" s="8">
        <v>300</v>
      </c>
    </row>
    <row r="271" spans="1:5" ht="15.75" thickBot="1" x14ac:dyDescent="0.3">
      <c r="A271" s="21" t="s">
        <v>110</v>
      </c>
      <c r="B271" s="11">
        <f>B261+B266</f>
        <v>1600</v>
      </c>
      <c r="C271" s="11">
        <f>C261+C266</f>
        <v>1600</v>
      </c>
      <c r="D271" s="11">
        <f>D261+D266</f>
        <v>1600</v>
      </c>
      <c r="E271" s="11">
        <f>E261+E266</f>
        <v>1600</v>
      </c>
    </row>
    <row r="272" spans="1:5" ht="15.75" thickBot="1" x14ac:dyDescent="0.3">
      <c r="A272" s="90" t="s">
        <v>128</v>
      </c>
      <c r="B272" s="237" t="s">
        <v>263</v>
      </c>
      <c r="C272" s="238"/>
      <c r="D272" s="234"/>
      <c r="E272" s="235"/>
    </row>
    <row r="273" spans="1:5" ht="45.75" thickBot="1" x14ac:dyDescent="0.3">
      <c r="A273" s="90" t="s">
        <v>262</v>
      </c>
      <c r="B273" s="90" t="s">
        <v>261</v>
      </c>
      <c r="C273" s="89" t="s">
        <v>239</v>
      </c>
      <c r="D273" s="237" t="s">
        <v>260</v>
      </c>
      <c r="E273" s="235"/>
    </row>
    <row r="274" spans="1:5" ht="15.75" thickBot="1" x14ac:dyDescent="0.3">
      <c r="A274" s="87" t="s">
        <v>10</v>
      </c>
      <c r="B274" s="239" t="s">
        <v>251</v>
      </c>
      <c r="C274" s="240"/>
      <c r="D274" s="240"/>
      <c r="E274" s="241"/>
    </row>
    <row r="275" spans="1:5" ht="15.75" thickBot="1" x14ac:dyDescent="0.3">
      <c r="A275" s="87" t="s">
        <v>15</v>
      </c>
      <c r="B275" s="242" t="s">
        <v>236</v>
      </c>
      <c r="C275" s="243"/>
      <c r="D275" s="243"/>
      <c r="E275" s="244"/>
    </row>
    <row r="276" spans="1:5" x14ac:dyDescent="0.25">
      <c r="A276" s="107"/>
      <c r="B276" s="18">
        <v>2018</v>
      </c>
      <c r="C276" s="18">
        <v>2019</v>
      </c>
      <c r="D276" s="18">
        <v>2020</v>
      </c>
      <c r="E276" s="18">
        <v>2021</v>
      </c>
    </row>
    <row r="277" spans="1:5" ht="15.75" thickBot="1" x14ac:dyDescent="0.3">
      <c r="A277" s="108"/>
      <c r="B277" s="19" t="s">
        <v>6</v>
      </c>
      <c r="C277" s="19" t="s">
        <v>7</v>
      </c>
      <c r="D277" s="19" t="s">
        <v>7</v>
      </c>
      <c r="E277" s="19" t="s">
        <v>7</v>
      </c>
    </row>
    <row r="278" spans="1:5" ht="15.75" thickBot="1" x14ac:dyDescent="0.3">
      <c r="A278" s="80" t="s">
        <v>9</v>
      </c>
      <c r="B278" s="78">
        <v>1</v>
      </c>
      <c r="C278" s="78">
        <v>1</v>
      </c>
      <c r="D278" s="78">
        <v>1</v>
      </c>
      <c r="E278" s="78">
        <v>1</v>
      </c>
    </row>
    <row r="279" spans="1:5" ht="15.75" thickBot="1" x14ac:dyDescent="0.3">
      <c r="A279" s="80" t="s">
        <v>16</v>
      </c>
      <c r="B279" s="6">
        <f>B297</f>
        <v>31880</v>
      </c>
      <c r="C279" s="6">
        <f>C297</f>
        <v>21400</v>
      </c>
      <c r="D279" s="6">
        <f>D297</f>
        <v>18090</v>
      </c>
      <c r="E279" s="6">
        <f>E297</f>
        <v>21830</v>
      </c>
    </row>
    <row r="280" spans="1:5" ht="15.75" thickBot="1" x14ac:dyDescent="0.3">
      <c r="A280" s="80" t="s">
        <v>23</v>
      </c>
      <c r="B280" s="6">
        <f>B279/B278</f>
        <v>31880</v>
      </c>
      <c r="C280" s="6">
        <f>C279/C278</f>
        <v>21400</v>
      </c>
      <c r="D280" s="6">
        <f>D279/D278</f>
        <v>18090</v>
      </c>
      <c r="E280" s="6">
        <f>E279/E278</f>
        <v>21830</v>
      </c>
    </row>
    <row r="281" spans="1:5" ht="15.75" thickBot="1" x14ac:dyDescent="0.3">
      <c r="A281" s="80" t="s">
        <v>17</v>
      </c>
      <c r="B281" s="78" t="s">
        <v>22</v>
      </c>
      <c r="C281" s="7">
        <f t="shared" ref="C281:E283" si="9">C278/B278-1</f>
        <v>0</v>
      </c>
      <c r="D281" s="7">
        <f t="shared" si="9"/>
        <v>0</v>
      </c>
      <c r="E281" s="7">
        <f t="shared" si="9"/>
        <v>0</v>
      </c>
    </row>
    <row r="282" spans="1:5" ht="15.75" thickBot="1" x14ac:dyDescent="0.3">
      <c r="A282" s="80" t="s">
        <v>18</v>
      </c>
      <c r="B282" s="78" t="s">
        <v>22</v>
      </c>
      <c r="C282" s="7">
        <f t="shared" si="9"/>
        <v>-0.32873274780426598</v>
      </c>
      <c r="D282" s="7">
        <f t="shared" si="9"/>
        <v>-0.15467289719626165</v>
      </c>
      <c r="E282" s="7">
        <f t="shared" si="9"/>
        <v>0.20674405749032609</v>
      </c>
    </row>
    <row r="283" spans="1:5" ht="15.75" thickBot="1" x14ac:dyDescent="0.3">
      <c r="A283" s="80" t="s">
        <v>19</v>
      </c>
      <c r="B283" s="78" t="s">
        <v>22</v>
      </c>
      <c r="C283" s="7">
        <f t="shared" si="9"/>
        <v>-0.32873274780426598</v>
      </c>
      <c r="D283" s="7">
        <f t="shared" si="9"/>
        <v>-0.15467289719626165</v>
      </c>
      <c r="E283" s="7">
        <f t="shared" si="9"/>
        <v>0.20674405749032609</v>
      </c>
    </row>
    <row r="284" spans="1:5" ht="15.75" thickBot="1" x14ac:dyDescent="0.3">
      <c r="A284" s="139" t="s">
        <v>259</v>
      </c>
      <c r="B284" s="140"/>
      <c r="C284" s="140"/>
      <c r="D284" s="140"/>
      <c r="E284" s="141"/>
    </row>
    <row r="285" spans="1:5" x14ac:dyDescent="0.25">
      <c r="A285" s="107"/>
      <c r="B285" s="18">
        <v>2018</v>
      </c>
      <c r="C285" s="18">
        <v>2019</v>
      </c>
      <c r="D285" s="18">
        <v>2020</v>
      </c>
      <c r="E285" s="18">
        <v>2021</v>
      </c>
    </row>
    <row r="286" spans="1:5" ht="15.75" thickBot="1" x14ac:dyDescent="0.3">
      <c r="A286" s="108"/>
      <c r="B286" s="19" t="s">
        <v>6</v>
      </c>
      <c r="C286" s="19" t="s">
        <v>7</v>
      </c>
      <c r="D286" s="19" t="s">
        <v>7</v>
      </c>
      <c r="E286" s="19" t="s">
        <v>7</v>
      </c>
    </row>
    <row r="287" spans="1:5" ht="15.75" thickBot="1" x14ac:dyDescent="0.3">
      <c r="A287" s="1" t="s">
        <v>36</v>
      </c>
      <c r="B287" s="8">
        <f>B288+B289+B290+B291</f>
        <v>0</v>
      </c>
      <c r="C287" s="8">
        <f>C288+C289+C290+C291</f>
        <v>0</v>
      </c>
      <c r="D287" s="8">
        <f>D288+D289+D290+D291</f>
        <v>0</v>
      </c>
      <c r="E287" s="8">
        <f>E288+E289+E290+E291</f>
        <v>0</v>
      </c>
    </row>
    <row r="288" spans="1:5" ht="15.75" thickBot="1" x14ac:dyDescent="0.3">
      <c r="A288" s="10" t="s">
        <v>39</v>
      </c>
      <c r="B288" s="8"/>
      <c r="C288" s="8"/>
      <c r="D288" s="8"/>
      <c r="E288" s="8"/>
    </row>
    <row r="289" spans="1:5" ht="15.75" thickBot="1" x14ac:dyDescent="0.3">
      <c r="A289" s="10" t="s">
        <v>179</v>
      </c>
      <c r="B289" s="8">
        <v>0</v>
      </c>
      <c r="C289" s="8">
        <v>0</v>
      </c>
      <c r="D289" s="8">
        <v>0</v>
      </c>
      <c r="E289" s="8">
        <v>0</v>
      </c>
    </row>
    <row r="290" spans="1:5" ht="15.75" thickBot="1" x14ac:dyDescent="0.3">
      <c r="A290" s="10" t="s">
        <v>180</v>
      </c>
      <c r="B290" s="8">
        <v>0</v>
      </c>
      <c r="C290" s="8">
        <v>0</v>
      </c>
      <c r="D290" s="8">
        <v>0</v>
      </c>
      <c r="E290" s="8">
        <v>0</v>
      </c>
    </row>
    <row r="291" spans="1:5" ht="15.75" thickBot="1" x14ac:dyDescent="0.3">
      <c r="A291" s="10" t="s">
        <v>181</v>
      </c>
      <c r="B291" s="8">
        <v>0</v>
      </c>
      <c r="C291" s="8">
        <v>0</v>
      </c>
      <c r="D291" s="8">
        <v>0</v>
      </c>
      <c r="E291" s="8">
        <v>0</v>
      </c>
    </row>
    <row r="292" spans="1:5" ht="15.75" thickBot="1" x14ac:dyDescent="0.3">
      <c r="A292" s="1" t="s">
        <v>37</v>
      </c>
      <c r="B292" s="11">
        <f>B293+B294+B295+B296</f>
        <v>31880</v>
      </c>
      <c r="C292" s="11">
        <f>C293+C294+C295+C296</f>
        <v>21400</v>
      </c>
      <c r="D292" s="11">
        <f>D293+D294+D295+D296</f>
        <v>18090</v>
      </c>
      <c r="E292" s="11">
        <f>E293+E294+E295+E296</f>
        <v>21830</v>
      </c>
    </row>
    <row r="293" spans="1:5" ht="15.75" thickBot="1" x14ac:dyDescent="0.3">
      <c r="A293" s="10" t="s">
        <v>39</v>
      </c>
      <c r="B293" s="11"/>
      <c r="C293" s="11"/>
      <c r="D293" s="11"/>
      <c r="E293" s="11"/>
    </row>
    <row r="294" spans="1:5" ht="15.75" thickBot="1" x14ac:dyDescent="0.3">
      <c r="A294" s="10" t="s">
        <v>179</v>
      </c>
      <c r="B294" s="8">
        <v>25380</v>
      </c>
      <c r="C294" s="8">
        <v>15000</v>
      </c>
      <c r="D294" s="8">
        <v>15000</v>
      </c>
      <c r="E294" s="8">
        <v>15000</v>
      </c>
    </row>
    <row r="295" spans="1:5" ht="15.75" thickBot="1" x14ac:dyDescent="0.3">
      <c r="A295" s="10" t="s">
        <v>180</v>
      </c>
      <c r="B295" s="8">
        <v>6000</v>
      </c>
      <c r="C295" s="8">
        <v>6000</v>
      </c>
      <c r="D295" s="8">
        <v>2590</v>
      </c>
      <c r="E295" s="8">
        <v>5090</v>
      </c>
    </row>
    <row r="296" spans="1:5" ht="15.75" thickBot="1" x14ac:dyDescent="0.3">
      <c r="A296" s="10" t="s">
        <v>181</v>
      </c>
      <c r="B296" s="8">
        <v>500</v>
      </c>
      <c r="C296" s="8">
        <v>400</v>
      </c>
      <c r="D296" s="8">
        <v>500</v>
      </c>
      <c r="E296" s="8">
        <v>1740</v>
      </c>
    </row>
    <row r="297" spans="1:5" ht="15.75" thickBot="1" x14ac:dyDescent="0.3">
      <c r="A297" s="21" t="s">
        <v>110</v>
      </c>
      <c r="B297" s="11">
        <f>B287+B292</f>
        <v>31880</v>
      </c>
      <c r="C297" s="11">
        <f>C287+C292</f>
        <v>21400</v>
      </c>
      <c r="D297" s="11">
        <f>D287+D292</f>
        <v>18090</v>
      </c>
      <c r="E297" s="11">
        <f>E287+E292</f>
        <v>21830</v>
      </c>
    </row>
    <row r="298" spans="1:5" ht="15.75" thickBot="1" x14ac:dyDescent="0.3">
      <c r="A298" s="90" t="s">
        <v>128</v>
      </c>
      <c r="B298" s="237" t="s">
        <v>257</v>
      </c>
      <c r="C298" s="238"/>
      <c r="D298" s="234"/>
      <c r="E298" s="235"/>
    </row>
    <row r="299" spans="1:5" ht="34.5" thickBot="1" x14ac:dyDescent="0.3">
      <c r="A299" s="90" t="s">
        <v>258</v>
      </c>
      <c r="B299" s="90" t="s">
        <v>257</v>
      </c>
      <c r="C299" s="89" t="s">
        <v>239</v>
      </c>
      <c r="D299" s="237" t="s">
        <v>238</v>
      </c>
      <c r="E299" s="235"/>
    </row>
    <row r="300" spans="1:5" ht="15.75" thickBot="1" x14ac:dyDescent="0.3">
      <c r="A300" s="87" t="s">
        <v>10</v>
      </c>
      <c r="B300" s="239" t="s">
        <v>251</v>
      </c>
      <c r="C300" s="240"/>
      <c r="D300" s="240"/>
      <c r="E300" s="241"/>
    </row>
    <row r="301" spans="1:5" ht="15.75" thickBot="1" x14ac:dyDescent="0.3">
      <c r="A301" s="87" t="s">
        <v>15</v>
      </c>
      <c r="B301" s="242" t="s">
        <v>236</v>
      </c>
      <c r="C301" s="243"/>
      <c r="D301" s="243"/>
      <c r="E301" s="244"/>
    </row>
    <row r="302" spans="1:5" x14ac:dyDescent="0.25">
      <c r="A302" s="107"/>
      <c r="B302" s="18">
        <v>2018</v>
      </c>
      <c r="C302" s="18">
        <v>2019</v>
      </c>
      <c r="D302" s="18">
        <v>2020</v>
      </c>
      <c r="E302" s="18">
        <v>2021</v>
      </c>
    </row>
    <row r="303" spans="1:5" ht="15.75" thickBot="1" x14ac:dyDescent="0.3">
      <c r="A303" s="108"/>
      <c r="B303" s="19" t="s">
        <v>6</v>
      </c>
      <c r="C303" s="19" t="s">
        <v>7</v>
      </c>
      <c r="D303" s="19" t="s">
        <v>7</v>
      </c>
      <c r="E303" s="19" t="s">
        <v>7</v>
      </c>
    </row>
    <row r="304" spans="1:5" ht="15" customHeight="1" thickBot="1" x14ac:dyDescent="0.3">
      <c r="A304" s="80" t="s">
        <v>9</v>
      </c>
      <c r="B304" s="78">
        <v>0</v>
      </c>
      <c r="C304" s="78">
        <v>1</v>
      </c>
      <c r="D304" s="78">
        <v>1</v>
      </c>
      <c r="E304" s="78">
        <v>1</v>
      </c>
    </row>
    <row r="305" spans="1:5" ht="15.75" thickBot="1" x14ac:dyDescent="0.3">
      <c r="A305" s="80" t="s">
        <v>16</v>
      </c>
      <c r="B305" s="6">
        <v>0</v>
      </c>
      <c r="C305" s="6">
        <f>C323</f>
        <v>7450</v>
      </c>
      <c r="D305" s="6">
        <f>D323</f>
        <v>7770</v>
      </c>
      <c r="E305" s="6">
        <f>E323</f>
        <v>7770</v>
      </c>
    </row>
    <row r="306" spans="1:5" ht="19.5" customHeight="1" thickBot="1" x14ac:dyDescent="0.3">
      <c r="A306" s="80" t="s">
        <v>23</v>
      </c>
      <c r="B306" s="6" t="e">
        <f>B305/B304</f>
        <v>#DIV/0!</v>
      </c>
      <c r="C306" s="6">
        <f>C305/C304</f>
        <v>7450</v>
      </c>
      <c r="D306" s="6">
        <f>D305/D304</f>
        <v>7770</v>
      </c>
      <c r="E306" s="6">
        <f>E305/E304</f>
        <v>7770</v>
      </c>
    </row>
    <row r="307" spans="1:5" ht="15.75" thickBot="1" x14ac:dyDescent="0.3">
      <c r="A307" s="80" t="s">
        <v>17</v>
      </c>
      <c r="B307" s="78" t="s">
        <v>22</v>
      </c>
      <c r="C307" s="7" t="e">
        <f t="shared" ref="C307:E309" si="10">C304/B304-1</f>
        <v>#DIV/0!</v>
      </c>
      <c r="D307" s="7">
        <f t="shared" si="10"/>
        <v>0</v>
      </c>
      <c r="E307" s="7">
        <f t="shared" si="10"/>
        <v>0</v>
      </c>
    </row>
    <row r="308" spans="1:5" ht="47.25" customHeight="1" thickBot="1" x14ac:dyDescent="0.3">
      <c r="A308" s="80" t="s">
        <v>18</v>
      </c>
      <c r="B308" s="78" t="s">
        <v>22</v>
      </c>
      <c r="C308" s="7" t="e">
        <f t="shared" si="10"/>
        <v>#DIV/0!</v>
      </c>
      <c r="D308" s="7">
        <f t="shared" si="10"/>
        <v>4.2953020134228082E-2</v>
      </c>
      <c r="E308" s="7">
        <f t="shared" si="10"/>
        <v>0</v>
      </c>
    </row>
    <row r="309" spans="1:5" ht="15.75" thickBot="1" x14ac:dyDescent="0.3">
      <c r="A309" s="80" t="s">
        <v>19</v>
      </c>
      <c r="B309" s="78" t="s">
        <v>22</v>
      </c>
      <c r="C309" s="7" t="e">
        <f t="shared" si="10"/>
        <v>#DIV/0!</v>
      </c>
      <c r="D309" s="7">
        <f t="shared" si="10"/>
        <v>4.2953020134228082E-2</v>
      </c>
      <c r="E309" s="7">
        <f t="shared" si="10"/>
        <v>0</v>
      </c>
    </row>
    <row r="310" spans="1:5" ht="15.75" thickBot="1" x14ac:dyDescent="0.3">
      <c r="A310" s="139" t="s">
        <v>256</v>
      </c>
      <c r="B310" s="140"/>
      <c r="C310" s="140"/>
      <c r="D310" s="140"/>
      <c r="E310" s="141"/>
    </row>
    <row r="311" spans="1:5" x14ac:dyDescent="0.25">
      <c r="A311" s="107"/>
      <c r="B311" s="18">
        <v>2018</v>
      </c>
      <c r="C311" s="18">
        <v>2019</v>
      </c>
      <c r="D311" s="18">
        <v>2020</v>
      </c>
      <c r="E311" s="18">
        <v>2021</v>
      </c>
    </row>
    <row r="312" spans="1:5" ht="15.75" thickBot="1" x14ac:dyDescent="0.3">
      <c r="A312" s="108"/>
      <c r="B312" s="19" t="s">
        <v>6</v>
      </c>
      <c r="C312" s="19" t="s">
        <v>7</v>
      </c>
      <c r="D312" s="19" t="s">
        <v>7</v>
      </c>
      <c r="E312" s="19" t="s">
        <v>7</v>
      </c>
    </row>
    <row r="313" spans="1:5" ht="15.75" thickBot="1" x14ac:dyDescent="0.3">
      <c r="A313" s="1" t="s">
        <v>36</v>
      </c>
      <c r="B313" s="8">
        <f>B314+B315+B316+B317</f>
        <v>0</v>
      </c>
      <c r="C313" s="8">
        <f>C314+C315+C316+C317</f>
        <v>0</v>
      </c>
      <c r="D313" s="8">
        <f>D314+D315+D316+D317</f>
        <v>0</v>
      </c>
      <c r="E313" s="8">
        <f>E314+E315+E316+E317</f>
        <v>0</v>
      </c>
    </row>
    <row r="314" spans="1:5" ht="15.75" thickBot="1" x14ac:dyDescent="0.3">
      <c r="A314" s="10" t="s">
        <v>39</v>
      </c>
      <c r="B314" s="8"/>
      <c r="C314" s="8"/>
      <c r="D314" s="8"/>
      <c r="E314" s="8"/>
    </row>
    <row r="315" spans="1:5" ht="15.75" thickBot="1" x14ac:dyDescent="0.3">
      <c r="A315" s="10" t="s">
        <v>179</v>
      </c>
      <c r="B315" s="8">
        <v>0</v>
      </c>
      <c r="C315" s="8">
        <v>0</v>
      </c>
      <c r="D315" s="8">
        <v>0</v>
      </c>
      <c r="E315" s="8">
        <v>0</v>
      </c>
    </row>
    <row r="316" spans="1:5" ht="15.75" thickBot="1" x14ac:dyDescent="0.3">
      <c r="A316" s="10" t="s">
        <v>180</v>
      </c>
      <c r="B316" s="8">
        <v>0</v>
      </c>
      <c r="C316" s="8">
        <v>0</v>
      </c>
      <c r="D316" s="8">
        <v>0</v>
      </c>
      <c r="E316" s="8">
        <v>0</v>
      </c>
    </row>
    <row r="317" spans="1:5" ht="15.75" thickBot="1" x14ac:dyDescent="0.3">
      <c r="A317" s="10" t="s">
        <v>181</v>
      </c>
      <c r="B317" s="8">
        <v>0</v>
      </c>
      <c r="C317" s="8">
        <v>0</v>
      </c>
      <c r="D317" s="8">
        <v>0</v>
      </c>
      <c r="E317" s="8">
        <v>0</v>
      </c>
    </row>
    <row r="318" spans="1:5" ht="15.75" thickBot="1" x14ac:dyDescent="0.3">
      <c r="A318" s="1" t="s">
        <v>37</v>
      </c>
      <c r="B318" s="11">
        <f>B319+B320+B321+B322</f>
        <v>0</v>
      </c>
      <c r="C318" s="11">
        <f>C319+C320+C321+C322</f>
        <v>7450</v>
      </c>
      <c r="D318" s="11">
        <f>D319+D320+D321+D322</f>
        <v>7770</v>
      </c>
      <c r="E318" s="11">
        <f>E319+E320+E321+E322</f>
        <v>7770</v>
      </c>
    </row>
    <row r="319" spans="1:5" ht="15.75" thickBot="1" x14ac:dyDescent="0.3">
      <c r="A319" s="10" t="s">
        <v>39</v>
      </c>
      <c r="B319" s="11"/>
      <c r="C319" s="11"/>
      <c r="D319" s="11"/>
      <c r="E319" s="11"/>
    </row>
    <row r="320" spans="1:5" ht="15.75" thickBot="1" x14ac:dyDescent="0.3">
      <c r="A320" s="10" t="s">
        <v>179</v>
      </c>
      <c r="B320" s="8">
        <v>0</v>
      </c>
      <c r="C320" s="8">
        <v>7050</v>
      </c>
      <c r="D320" s="8">
        <v>7050</v>
      </c>
      <c r="E320" s="8">
        <v>7050</v>
      </c>
    </row>
    <row r="321" spans="1:5" ht="15.75" thickBot="1" x14ac:dyDescent="0.3">
      <c r="A321" s="10" t="s">
        <v>180</v>
      </c>
      <c r="B321" s="8">
        <v>0</v>
      </c>
      <c r="C321" s="8">
        <v>0</v>
      </c>
      <c r="D321" s="8">
        <v>0</v>
      </c>
      <c r="E321" s="8">
        <v>0</v>
      </c>
    </row>
    <row r="322" spans="1:5" ht="15.75" thickBot="1" x14ac:dyDescent="0.3">
      <c r="A322" s="10" t="s">
        <v>181</v>
      </c>
      <c r="B322" s="8">
        <v>0</v>
      </c>
      <c r="C322" s="8">
        <v>400</v>
      </c>
      <c r="D322" s="8">
        <v>720</v>
      </c>
      <c r="E322" s="8">
        <v>720</v>
      </c>
    </row>
    <row r="323" spans="1:5" ht="15.75" thickBot="1" x14ac:dyDescent="0.3">
      <c r="A323" s="21" t="s">
        <v>255</v>
      </c>
      <c r="B323" s="11">
        <f>B313+B318</f>
        <v>0</v>
      </c>
      <c r="C323" s="11">
        <f>C313+C318</f>
        <v>7450</v>
      </c>
      <c r="D323" s="11">
        <f>D313+D318</f>
        <v>7770</v>
      </c>
      <c r="E323" s="11">
        <f>E313+E318</f>
        <v>7770</v>
      </c>
    </row>
    <row r="324" spans="1:5" ht="15.75" thickBot="1" x14ac:dyDescent="0.3">
      <c r="A324" s="90" t="s">
        <v>128</v>
      </c>
      <c r="B324" s="237" t="s">
        <v>253</v>
      </c>
      <c r="C324" s="238"/>
      <c r="D324" s="234"/>
      <c r="E324" s="235"/>
    </row>
    <row r="325" spans="1:5" ht="34.5" thickBot="1" x14ac:dyDescent="0.3">
      <c r="A325" s="90" t="s">
        <v>254</v>
      </c>
      <c r="B325" s="90" t="s">
        <v>253</v>
      </c>
      <c r="C325" s="89" t="s">
        <v>239</v>
      </c>
      <c r="D325" s="237" t="s">
        <v>252</v>
      </c>
      <c r="E325" s="235"/>
    </row>
    <row r="326" spans="1:5" ht="15.75" thickBot="1" x14ac:dyDescent="0.3">
      <c r="A326" s="87" t="s">
        <v>10</v>
      </c>
      <c r="B326" s="239" t="s">
        <v>251</v>
      </c>
      <c r="C326" s="240"/>
      <c r="D326" s="240"/>
      <c r="E326" s="241"/>
    </row>
    <row r="327" spans="1:5" ht="15.75" thickBot="1" x14ac:dyDescent="0.3">
      <c r="A327" s="87" t="s">
        <v>15</v>
      </c>
      <c r="B327" s="242" t="s">
        <v>236</v>
      </c>
      <c r="C327" s="243"/>
      <c r="D327" s="243"/>
      <c r="E327" s="244"/>
    </row>
    <row r="328" spans="1:5" x14ac:dyDescent="0.25">
      <c r="A328" s="107"/>
      <c r="B328" s="18">
        <v>2018</v>
      </c>
      <c r="C328" s="18">
        <v>2019</v>
      </c>
      <c r="D328" s="18">
        <v>2020</v>
      </c>
      <c r="E328" s="18">
        <v>2021</v>
      </c>
    </row>
    <row r="329" spans="1:5" ht="15.75" thickBot="1" x14ac:dyDescent="0.3">
      <c r="A329" s="108"/>
      <c r="B329" s="19" t="s">
        <v>6</v>
      </c>
      <c r="C329" s="19" t="s">
        <v>7</v>
      </c>
      <c r="D329" s="19" t="s">
        <v>7</v>
      </c>
      <c r="E329" s="19" t="s">
        <v>7</v>
      </c>
    </row>
    <row r="330" spans="1:5" ht="15.75" thickBot="1" x14ac:dyDescent="0.3">
      <c r="A330" s="80" t="s">
        <v>9</v>
      </c>
      <c r="B330" s="78">
        <v>1</v>
      </c>
      <c r="C330" s="78">
        <v>1</v>
      </c>
      <c r="D330" s="78">
        <v>1</v>
      </c>
      <c r="E330" s="78">
        <v>1</v>
      </c>
    </row>
    <row r="331" spans="1:5" ht="15.75" thickBot="1" x14ac:dyDescent="0.3">
      <c r="A331" s="80" t="s">
        <v>16</v>
      </c>
      <c r="B331" s="6">
        <f>B349</f>
        <v>5500</v>
      </c>
      <c r="C331" s="6">
        <v>5300</v>
      </c>
      <c r="D331" s="6">
        <v>5500</v>
      </c>
      <c r="E331" s="6">
        <v>5500</v>
      </c>
    </row>
    <row r="332" spans="1:5" ht="15.75" thickBot="1" x14ac:dyDescent="0.3">
      <c r="A332" s="80" t="s">
        <v>23</v>
      </c>
      <c r="B332" s="6">
        <f>B331/B330</f>
        <v>5500</v>
      </c>
      <c r="C332" s="6">
        <f>C331/C330</f>
        <v>5300</v>
      </c>
      <c r="D332" s="6">
        <f>D331/D330</f>
        <v>5500</v>
      </c>
      <c r="E332" s="6">
        <f>E331/E330</f>
        <v>5500</v>
      </c>
    </row>
    <row r="333" spans="1:5" ht="15.75" thickBot="1" x14ac:dyDescent="0.3">
      <c r="A333" s="80" t="s">
        <v>17</v>
      </c>
      <c r="B333" s="78" t="s">
        <v>22</v>
      </c>
      <c r="C333" s="7">
        <f t="shared" ref="C333:E335" si="11">C330/B330-1</f>
        <v>0</v>
      </c>
      <c r="D333" s="7">
        <f t="shared" si="11"/>
        <v>0</v>
      </c>
      <c r="E333" s="7">
        <f t="shared" si="11"/>
        <v>0</v>
      </c>
    </row>
    <row r="334" spans="1:5" ht="15.75" thickBot="1" x14ac:dyDescent="0.3">
      <c r="A334" s="80" t="s">
        <v>18</v>
      </c>
      <c r="B334" s="78" t="s">
        <v>22</v>
      </c>
      <c r="C334" s="7">
        <f t="shared" si="11"/>
        <v>-3.6363636363636376E-2</v>
      </c>
      <c r="D334" s="7">
        <f t="shared" si="11"/>
        <v>3.7735849056603765E-2</v>
      </c>
      <c r="E334" s="7">
        <f t="shared" si="11"/>
        <v>0</v>
      </c>
    </row>
    <row r="335" spans="1:5" ht="15.75" thickBot="1" x14ac:dyDescent="0.3">
      <c r="A335" s="80" t="s">
        <v>19</v>
      </c>
      <c r="B335" s="78" t="s">
        <v>22</v>
      </c>
      <c r="C335" s="7">
        <f t="shared" si="11"/>
        <v>-3.6363636363636376E-2</v>
      </c>
      <c r="D335" s="7">
        <f t="shared" si="11"/>
        <v>3.7735849056603765E-2</v>
      </c>
      <c r="E335" s="7">
        <f t="shared" si="11"/>
        <v>0</v>
      </c>
    </row>
    <row r="336" spans="1:5" ht="15.75" thickBot="1" x14ac:dyDescent="0.3">
      <c r="A336" s="139" t="s">
        <v>250</v>
      </c>
      <c r="B336" s="140"/>
      <c r="C336" s="140"/>
      <c r="D336" s="140"/>
      <c r="E336" s="141"/>
    </row>
    <row r="337" spans="1:5" x14ac:dyDescent="0.25">
      <c r="A337" s="107"/>
      <c r="B337" s="18">
        <v>2018</v>
      </c>
      <c r="C337" s="18">
        <v>2019</v>
      </c>
      <c r="D337" s="18">
        <v>2020</v>
      </c>
      <c r="E337" s="18">
        <v>2021</v>
      </c>
    </row>
    <row r="338" spans="1:5" ht="15.75" thickBot="1" x14ac:dyDescent="0.3">
      <c r="A338" s="108"/>
      <c r="B338" s="19" t="s">
        <v>6</v>
      </c>
      <c r="C338" s="19" t="s">
        <v>7</v>
      </c>
      <c r="D338" s="19" t="s">
        <v>7</v>
      </c>
      <c r="E338" s="19" t="s">
        <v>7</v>
      </c>
    </row>
    <row r="339" spans="1:5" ht="15.75" thickBot="1" x14ac:dyDescent="0.3">
      <c r="A339" s="1" t="s">
        <v>36</v>
      </c>
      <c r="B339" s="8">
        <f>B340+B341+B342+B343</f>
        <v>0</v>
      </c>
      <c r="C339" s="8">
        <f>C340+C341+C342+C343</f>
        <v>0</v>
      </c>
      <c r="D339" s="8">
        <f>D340+D341+D342+D343</f>
        <v>0</v>
      </c>
      <c r="E339" s="8">
        <f>E340+E341+E342+E343</f>
        <v>0</v>
      </c>
    </row>
    <row r="340" spans="1:5" ht="15.75" thickBot="1" x14ac:dyDescent="0.3">
      <c r="A340" s="10" t="s">
        <v>39</v>
      </c>
      <c r="B340" s="8"/>
      <c r="C340" s="8"/>
      <c r="D340" s="8"/>
      <c r="E340" s="8"/>
    </row>
    <row r="341" spans="1:5" ht="15.75" thickBot="1" x14ac:dyDescent="0.3">
      <c r="A341" s="10" t="s">
        <v>179</v>
      </c>
      <c r="B341" s="8">
        <v>0</v>
      </c>
      <c r="C341" s="8">
        <v>0</v>
      </c>
      <c r="D341" s="8">
        <v>0</v>
      </c>
      <c r="E341" s="8">
        <v>0</v>
      </c>
    </row>
    <row r="342" spans="1:5" ht="15.75" thickBot="1" x14ac:dyDescent="0.3">
      <c r="A342" s="10" t="s">
        <v>180</v>
      </c>
      <c r="B342" s="8">
        <v>0</v>
      </c>
      <c r="C342" s="8">
        <v>0</v>
      </c>
      <c r="D342" s="8">
        <v>0</v>
      </c>
      <c r="E342" s="8">
        <v>0</v>
      </c>
    </row>
    <row r="343" spans="1:5" ht="15.75" thickBot="1" x14ac:dyDescent="0.3">
      <c r="A343" s="10" t="s">
        <v>181</v>
      </c>
      <c r="B343" s="8">
        <v>0</v>
      </c>
      <c r="C343" s="8">
        <v>0</v>
      </c>
      <c r="D343" s="8">
        <v>0</v>
      </c>
      <c r="E343" s="8">
        <v>0</v>
      </c>
    </row>
    <row r="344" spans="1:5" ht="15.75" thickBot="1" x14ac:dyDescent="0.3">
      <c r="A344" s="1" t="s">
        <v>37</v>
      </c>
      <c r="B344" s="11">
        <f>B345+B346+B347+B348</f>
        <v>5500</v>
      </c>
      <c r="C344" s="11">
        <f>C345+C346+C347+C348</f>
        <v>5300</v>
      </c>
      <c r="D344" s="11">
        <f>D345+D346+D347+D348</f>
        <v>5500</v>
      </c>
      <c r="E344" s="11">
        <f>E345+E346+E347+E348</f>
        <v>5500</v>
      </c>
    </row>
    <row r="345" spans="1:5" ht="15.75" thickBot="1" x14ac:dyDescent="0.3">
      <c r="A345" s="10" t="s">
        <v>39</v>
      </c>
      <c r="B345" s="11"/>
      <c r="C345" s="11"/>
      <c r="D345" s="11"/>
      <c r="E345" s="11"/>
    </row>
    <row r="346" spans="1:5" ht="15.75" thickBot="1" x14ac:dyDescent="0.3">
      <c r="A346" s="10" t="s">
        <v>179</v>
      </c>
      <c r="B346" s="8">
        <v>5000</v>
      </c>
      <c r="C346" s="8">
        <v>5000</v>
      </c>
      <c r="D346" s="8">
        <v>5000</v>
      </c>
      <c r="E346" s="8">
        <v>5000</v>
      </c>
    </row>
    <row r="347" spans="1:5" ht="15.75" thickBot="1" x14ac:dyDescent="0.3">
      <c r="A347" s="10" t="s">
        <v>180</v>
      </c>
      <c r="B347" s="8">
        <v>0</v>
      </c>
      <c r="C347" s="8">
        <v>0</v>
      </c>
      <c r="D347" s="8">
        <v>0</v>
      </c>
      <c r="E347" s="8">
        <v>0</v>
      </c>
    </row>
    <row r="348" spans="1:5" ht="15.75" thickBot="1" x14ac:dyDescent="0.3">
      <c r="A348" s="10" t="s">
        <v>181</v>
      </c>
      <c r="B348" s="8">
        <v>500</v>
      </c>
      <c r="C348" s="8">
        <v>300</v>
      </c>
      <c r="D348" s="8">
        <v>500</v>
      </c>
      <c r="E348" s="8">
        <v>500</v>
      </c>
    </row>
    <row r="349" spans="1:5" ht="15.75" thickBot="1" x14ac:dyDescent="0.3">
      <c r="A349" s="21" t="s">
        <v>249</v>
      </c>
      <c r="B349" s="11">
        <f>B339+B344</f>
        <v>5500</v>
      </c>
      <c r="C349" s="11">
        <f>C339+C344</f>
        <v>5300</v>
      </c>
      <c r="D349" s="11">
        <f>D339+D344</f>
        <v>5500</v>
      </c>
      <c r="E349" s="11">
        <f>E339+E344</f>
        <v>5500</v>
      </c>
    </row>
    <row r="350" spans="1:5" ht="15.75" thickBot="1" x14ac:dyDescent="0.3">
      <c r="A350" s="90" t="s">
        <v>128</v>
      </c>
      <c r="B350" s="237" t="s">
        <v>248</v>
      </c>
      <c r="C350" s="238"/>
      <c r="D350" s="234"/>
      <c r="E350" s="235"/>
    </row>
    <row r="351" spans="1:5" ht="34.5" thickBot="1" x14ac:dyDescent="0.3">
      <c r="A351" s="90" t="s">
        <v>247</v>
      </c>
      <c r="B351" s="90" t="s">
        <v>246</v>
      </c>
      <c r="C351" s="89" t="s">
        <v>239</v>
      </c>
      <c r="D351" s="237" t="s">
        <v>245</v>
      </c>
      <c r="E351" s="235"/>
    </row>
    <row r="352" spans="1:5" ht="15.75" thickBot="1" x14ac:dyDescent="0.3">
      <c r="A352" s="88" t="s">
        <v>10</v>
      </c>
      <c r="B352" s="240" t="s">
        <v>244</v>
      </c>
      <c r="C352" s="240"/>
      <c r="D352" s="240"/>
      <c r="E352" s="241"/>
    </row>
    <row r="353" spans="1:5" ht="15.75" thickBot="1" x14ac:dyDescent="0.3">
      <c r="A353" s="87" t="s">
        <v>15</v>
      </c>
      <c r="B353" s="242" t="s">
        <v>236</v>
      </c>
      <c r="C353" s="243"/>
      <c r="D353" s="243"/>
      <c r="E353" s="244"/>
    </row>
    <row r="354" spans="1:5" x14ac:dyDescent="0.25">
      <c r="A354" s="107"/>
      <c r="B354" s="18">
        <v>2018</v>
      </c>
      <c r="C354" s="18">
        <v>2019</v>
      </c>
      <c r="D354" s="18">
        <v>2020</v>
      </c>
      <c r="E354" s="18">
        <v>2021</v>
      </c>
    </row>
    <row r="355" spans="1:5" ht="15.75" thickBot="1" x14ac:dyDescent="0.3">
      <c r="A355" s="108"/>
      <c r="B355" s="19" t="s">
        <v>6</v>
      </c>
      <c r="C355" s="19" t="s">
        <v>7</v>
      </c>
      <c r="D355" s="19" t="s">
        <v>7</v>
      </c>
      <c r="E355" s="19" t="s">
        <v>7</v>
      </c>
    </row>
    <row r="356" spans="1:5" ht="15.75" thickBot="1" x14ac:dyDescent="0.3">
      <c r="A356" s="80" t="s">
        <v>9</v>
      </c>
      <c r="B356" s="78">
        <v>1</v>
      </c>
      <c r="C356" s="78">
        <v>1</v>
      </c>
      <c r="D356" s="78">
        <v>0</v>
      </c>
      <c r="E356" s="78">
        <v>0</v>
      </c>
    </row>
    <row r="357" spans="1:5" ht="15.75" thickBot="1" x14ac:dyDescent="0.3">
      <c r="A357" s="80" t="s">
        <v>16</v>
      </c>
      <c r="B357" s="6">
        <f>B375</f>
        <v>126922</v>
      </c>
      <c r="C357" s="6">
        <v>30600</v>
      </c>
      <c r="D357" s="6">
        <f>D375</f>
        <v>0</v>
      </c>
      <c r="E357" s="6">
        <f>E375</f>
        <v>0</v>
      </c>
    </row>
    <row r="358" spans="1:5" ht="15.75" thickBot="1" x14ac:dyDescent="0.3">
      <c r="A358" s="80" t="s">
        <v>23</v>
      </c>
      <c r="B358" s="6">
        <f>B357/B356</f>
        <v>126922</v>
      </c>
      <c r="C358" s="6">
        <f>C357/C356</f>
        <v>30600</v>
      </c>
      <c r="D358" s="6" t="e">
        <f>D357/D356</f>
        <v>#DIV/0!</v>
      </c>
      <c r="E358" s="6" t="e">
        <f>E357/E356</f>
        <v>#DIV/0!</v>
      </c>
    </row>
    <row r="359" spans="1:5" ht="15.75" thickBot="1" x14ac:dyDescent="0.3">
      <c r="A359" s="80" t="s">
        <v>17</v>
      </c>
      <c r="B359" s="78" t="s">
        <v>22</v>
      </c>
      <c r="C359" s="7">
        <f t="shared" ref="C359:E361" si="12">C356/B356-1</f>
        <v>0</v>
      </c>
      <c r="D359" s="7">
        <f t="shared" si="12"/>
        <v>-1</v>
      </c>
      <c r="E359" s="7" t="e">
        <f t="shared" si="12"/>
        <v>#DIV/0!</v>
      </c>
    </row>
    <row r="360" spans="1:5" ht="15.75" thickBot="1" x14ac:dyDescent="0.3">
      <c r="A360" s="80" t="s">
        <v>18</v>
      </c>
      <c r="B360" s="78" t="s">
        <v>22</v>
      </c>
      <c r="C360" s="7">
        <f t="shared" si="12"/>
        <v>-0.75890704527189934</v>
      </c>
      <c r="D360" s="7">
        <f t="shared" si="12"/>
        <v>-1</v>
      </c>
      <c r="E360" s="7" t="e">
        <f t="shared" si="12"/>
        <v>#DIV/0!</v>
      </c>
    </row>
    <row r="361" spans="1:5" ht="15.75" thickBot="1" x14ac:dyDescent="0.3">
      <c r="A361" s="80" t="s">
        <v>19</v>
      </c>
      <c r="B361" s="78" t="s">
        <v>22</v>
      </c>
      <c r="C361" s="7">
        <f t="shared" si="12"/>
        <v>-0.75890704527189934</v>
      </c>
      <c r="D361" s="7" t="e">
        <f t="shared" si="12"/>
        <v>#DIV/0!</v>
      </c>
      <c r="E361" s="7" t="e">
        <f t="shared" si="12"/>
        <v>#DIV/0!</v>
      </c>
    </row>
    <row r="362" spans="1:5" ht="15.75" thickBot="1" x14ac:dyDescent="0.3">
      <c r="A362" s="139" t="s">
        <v>243</v>
      </c>
      <c r="B362" s="140"/>
      <c r="C362" s="140"/>
      <c r="D362" s="140"/>
      <c r="E362" s="141"/>
    </row>
    <row r="363" spans="1:5" x14ac:dyDescent="0.25">
      <c r="A363" s="107"/>
      <c r="B363" s="18">
        <v>2018</v>
      </c>
      <c r="C363" s="18">
        <v>2019</v>
      </c>
      <c r="D363" s="18">
        <v>2020</v>
      </c>
      <c r="E363" s="18">
        <v>2021</v>
      </c>
    </row>
    <row r="364" spans="1:5" ht="15.75" thickBot="1" x14ac:dyDescent="0.3">
      <c r="A364" s="108"/>
      <c r="B364" s="19" t="s">
        <v>6</v>
      </c>
      <c r="C364" s="19" t="s">
        <v>7</v>
      </c>
      <c r="D364" s="19" t="s">
        <v>7</v>
      </c>
      <c r="E364" s="19" t="s">
        <v>7</v>
      </c>
    </row>
    <row r="365" spans="1:5" ht="15.75" thickBot="1" x14ac:dyDescent="0.3">
      <c r="A365" s="1" t="s">
        <v>36</v>
      </c>
      <c r="B365" s="8">
        <f>B366+B367+B368+B369</f>
        <v>0</v>
      </c>
      <c r="C365" s="8">
        <f>C366+C367+C368+C369</f>
        <v>0</v>
      </c>
      <c r="D365" s="8">
        <f>D366+D367+D368+D369</f>
        <v>0</v>
      </c>
      <c r="E365" s="8">
        <f>E366+E367+E368+E369</f>
        <v>0</v>
      </c>
    </row>
    <row r="366" spans="1:5" ht="15.75" thickBot="1" x14ac:dyDescent="0.3">
      <c r="A366" s="10" t="s">
        <v>39</v>
      </c>
      <c r="B366" s="8"/>
      <c r="C366" s="8"/>
      <c r="D366" s="8"/>
      <c r="E366" s="8"/>
    </row>
    <row r="367" spans="1:5" ht="15.75" thickBot="1" x14ac:dyDescent="0.3">
      <c r="A367" s="10" t="s">
        <v>179</v>
      </c>
      <c r="B367" s="8">
        <v>0</v>
      </c>
      <c r="C367" s="8">
        <v>0</v>
      </c>
      <c r="D367" s="8">
        <v>0</v>
      </c>
      <c r="E367" s="8">
        <v>0</v>
      </c>
    </row>
    <row r="368" spans="1:5" ht="15.75" thickBot="1" x14ac:dyDescent="0.3">
      <c r="A368" s="10" t="s">
        <v>180</v>
      </c>
      <c r="B368" s="8">
        <v>0</v>
      </c>
      <c r="C368" s="8">
        <v>0</v>
      </c>
      <c r="D368" s="8">
        <v>0</v>
      </c>
      <c r="E368" s="8">
        <v>0</v>
      </c>
    </row>
    <row r="369" spans="1:5" ht="15.75" thickBot="1" x14ac:dyDescent="0.3">
      <c r="A369" s="10" t="s">
        <v>181</v>
      </c>
      <c r="B369" s="8">
        <v>0</v>
      </c>
      <c r="C369" s="8">
        <v>0</v>
      </c>
      <c r="D369" s="8">
        <v>0</v>
      </c>
      <c r="E369" s="8">
        <v>0</v>
      </c>
    </row>
    <row r="370" spans="1:5" ht="15.75" thickBot="1" x14ac:dyDescent="0.3">
      <c r="A370" s="1" t="s">
        <v>37</v>
      </c>
      <c r="B370" s="11">
        <f>B371+B372+B373+B374</f>
        <v>126922</v>
      </c>
      <c r="C370" s="11">
        <f>C371+C372+C373+C374</f>
        <v>30600</v>
      </c>
      <c r="D370" s="11">
        <f>D371+D372+D373+D374</f>
        <v>0</v>
      </c>
      <c r="E370" s="11">
        <f>E371+E372+E373+E374</f>
        <v>0</v>
      </c>
    </row>
    <row r="371" spans="1:5" ht="15.75" thickBot="1" x14ac:dyDescent="0.3">
      <c r="A371" s="10" t="s">
        <v>39</v>
      </c>
      <c r="B371" s="11"/>
      <c r="C371" s="11"/>
      <c r="D371" s="11"/>
      <c r="E371" s="11"/>
    </row>
    <row r="372" spans="1:5" ht="15.75" thickBot="1" x14ac:dyDescent="0.3">
      <c r="A372" s="10" t="s">
        <v>179</v>
      </c>
      <c r="B372" s="8">
        <v>118000</v>
      </c>
      <c r="C372" s="8">
        <v>30600</v>
      </c>
      <c r="D372" s="8">
        <v>0</v>
      </c>
      <c r="E372" s="8">
        <v>0</v>
      </c>
    </row>
    <row r="373" spans="1:5" ht="15.75" thickBot="1" x14ac:dyDescent="0.3">
      <c r="A373" s="10" t="s">
        <v>180</v>
      </c>
      <c r="B373" s="8">
        <v>0</v>
      </c>
      <c r="C373" s="8">
        <v>0</v>
      </c>
      <c r="D373" s="8">
        <v>0</v>
      </c>
      <c r="E373" s="8">
        <v>0</v>
      </c>
    </row>
    <row r="374" spans="1:5" ht="15.75" thickBot="1" x14ac:dyDescent="0.3">
      <c r="A374" s="10" t="s">
        <v>181</v>
      </c>
      <c r="B374" s="8">
        <v>8922</v>
      </c>
      <c r="C374" s="8">
        <v>0</v>
      </c>
      <c r="D374" s="8">
        <v>0</v>
      </c>
      <c r="E374" s="8">
        <v>0</v>
      </c>
    </row>
    <row r="375" spans="1:5" ht="15.75" thickBot="1" x14ac:dyDescent="0.3">
      <c r="A375" s="21" t="s">
        <v>242</v>
      </c>
      <c r="B375" s="11">
        <f>B365+B370</f>
        <v>126922</v>
      </c>
      <c r="C375" s="11">
        <f>C365+C370</f>
        <v>30600</v>
      </c>
      <c r="D375" s="11">
        <f>D365+D370</f>
        <v>0</v>
      </c>
      <c r="E375" s="11">
        <f>E365+E370</f>
        <v>0</v>
      </c>
    </row>
    <row r="376" spans="1:5" ht="15.75" thickBot="1" x14ac:dyDescent="0.3">
      <c r="A376" s="91" t="s">
        <v>128</v>
      </c>
      <c r="B376" s="251" t="s">
        <v>240</v>
      </c>
      <c r="C376" s="252"/>
      <c r="D376" s="251"/>
      <c r="E376" s="253"/>
    </row>
    <row r="377" spans="1:5" ht="34.5" thickBot="1" x14ac:dyDescent="0.3">
      <c r="A377" s="90" t="s">
        <v>241</v>
      </c>
      <c r="B377" s="90" t="s">
        <v>240</v>
      </c>
      <c r="C377" s="89" t="s">
        <v>239</v>
      </c>
      <c r="D377" s="237" t="s">
        <v>238</v>
      </c>
      <c r="E377" s="235"/>
    </row>
    <row r="378" spans="1:5" ht="26.25" customHeight="1" thickBot="1" x14ac:dyDescent="0.3">
      <c r="A378" s="88" t="s">
        <v>10</v>
      </c>
      <c r="B378" s="240" t="s">
        <v>237</v>
      </c>
      <c r="C378" s="240"/>
      <c r="D378" s="240"/>
      <c r="E378" s="241"/>
    </row>
    <row r="379" spans="1:5" ht="15.75" thickBot="1" x14ac:dyDescent="0.3">
      <c r="A379" s="87" t="s">
        <v>15</v>
      </c>
      <c r="B379" s="242" t="s">
        <v>236</v>
      </c>
      <c r="C379" s="243"/>
      <c r="D379" s="243"/>
      <c r="E379" s="244"/>
    </row>
    <row r="380" spans="1:5" x14ac:dyDescent="0.25">
      <c r="A380" s="107"/>
      <c r="B380" s="18">
        <v>2018</v>
      </c>
      <c r="C380" s="18">
        <v>2019</v>
      </c>
      <c r="D380" s="18">
        <v>2020</v>
      </c>
      <c r="E380" s="18">
        <v>2021</v>
      </c>
    </row>
    <row r="381" spans="1:5" ht="15.75" thickBot="1" x14ac:dyDescent="0.3">
      <c r="A381" s="108"/>
      <c r="B381" s="19" t="s">
        <v>6</v>
      </c>
      <c r="C381" s="19" t="s">
        <v>7</v>
      </c>
      <c r="D381" s="19" t="s">
        <v>7</v>
      </c>
      <c r="E381" s="19" t="s">
        <v>7</v>
      </c>
    </row>
    <row r="382" spans="1:5" ht="15.75" thickBot="1" x14ac:dyDescent="0.3">
      <c r="A382" s="80" t="s">
        <v>9</v>
      </c>
      <c r="B382" s="78">
        <v>0</v>
      </c>
      <c r="C382" s="78">
        <v>1</v>
      </c>
      <c r="D382" s="78">
        <v>1</v>
      </c>
      <c r="E382" s="78">
        <v>0</v>
      </c>
    </row>
    <row r="383" spans="1:5" ht="15.75" thickBot="1" x14ac:dyDescent="0.3">
      <c r="A383" s="80" t="s">
        <v>16</v>
      </c>
      <c r="B383" s="6">
        <f>B401</f>
        <v>0</v>
      </c>
      <c r="C383" s="6">
        <f>C401</f>
        <v>124676</v>
      </c>
      <c r="D383" s="6">
        <f>D401</f>
        <v>61740</v>
      </c>
      <c r="E383" s="6">
        <f>E401</f>
        <v>0</v>
      </c>
    </row>
    <row r="384" spans="1:5" ht="15.75" thickBot="1" x14ac:dyDescent="0.3">
      <c r="A384" s="80" t="s">
        <v>23</v>
      </c>
      <c r="B384" s="6" t="e">
        <f>B383/B382</f>
        <v>#DIV/0!</v>
      </c>
      <c r="C384" s="6">
        <f>C383/C382</f>
        <v>124676</v>
      </c>
      <c r="D384" s="6">
        <f>D383/D382</f>
        <v>61740</v>
      </c>
      <c r="E384" s="6" t="e">
        <f>E383/E382</f>
        <v>#DIV/0!</v>
      </c>
    </row>
    <row r="385" spans="1:5" ht="15.75" thickBot="1" x14ac:dyDescent="0.3">
      <c r="A385" s="80" t="s">
        <v>17</v>
      </c>
      <c r="B385" s="78" t="s">
        <v>22</v>
      </c>
      <c r="C385" s="7" t="e">
        <f t="shared" ref="C385:E387" si="13">C382/B382-1</f>
        <v>#DIV/0!</v>
      </c>
      <c r="D385" s="7">
        <f t="shared" si="13"/>
        <v>0</v>
      </c>
      <c r="E385" s="7">
        <f t="shared" si="13"/>
        <v>-1</v>
      </c>
    </row>
    <row r="386" spans="1:5" ht="15.75" thickBot="1" x14ac:dyDescent="0.3">
      <c r="A386" s="80" t="s">
        <v>18</v>
      </c>
      <c r="B386" s="78" t="s">
        <v>22</v>
      </c>
      <c r="C386" s="7" t="e">
        <f t="shared" si="13"/>
        <v>#DIV/0!</v>
      </c>
      <c r="D386" s="7">
        <f t="shared" si="13"/>
        <v>-0.50479643235265814</v>
      </c>
      <c r="E386" s="7">
        <f t="shared" si="13"/>
        <v>-1</v>
      </c>
    </row>
    <row r="387" spans="1:5" ht="15.75" thickBot="1" x14ac:dyDescent="0.3">
      <c r="A387" s="80" t="s">
        <v>19</v>
      </c>
      <c r="B387" s="78" t="s">
        <v>22</v>
      </c>
      <c r="C387" s="7" t="e">
        <f t="shared" si="13"/>
        <v>#DIV/0!</v>
      </c>
      <c r="D387" s="7">
        <f t="shared" si="13"/>
        <v>-0.50479643235265814</v>
      </c>
      <c r="E387" s="7" t="e">
        <f t="shared" si="13"/>
        <v>#DIV/0!</v>
      </c>
    </row>
    <row r="388" spans="1:5" ht="15" customHeight="1" thickBot="1" x14ac:dyDescent="0.3">
      <c r="A388" s="139" t="s">
        <v>235</v>
      </c>
      <c r="B388" s="140"/>
      <c r="C388" s="140"/>
      <c r="D388" s="140"/>
      <c r="E388" s="141"/>
    </row>
    <row r="389" spans="1:5" x14ac:dyDescent="0.25">
      <c r="A389" s="107"/>
      <c r="B389" s="18">
        <v>2018</v>
      </c>
      <c r="C389" s="18">
        <v>2019</v>
      </c>
      <c r="D389" s="18">
        <v>2020</v>
      </c>
      <c r="E389" s="18">
        <v>2021</v>
      </c>
    </row>
    <row r="390" spans="1:5" ht="15.75" thickBot="1" x14ac:dyDescent="0.3">
      <c r="A390" s="108"/>
      <c r="B390" s="19" t="s">
        <v>6</v>
      </c>
      <c r="C390" s="19" t="s">
        <v>7</v>
      </c>
      <c r="D390" s="19" t="s">
        <v>7</v>
      </c>
      <c r="E390" s="19" t="s">
        <v>7</v>
      </c>
    </row>
    <row r="391" spans="1:5" ht="15.75" thickBot="1" x14ac:dyDescent="0.3">
      <c r="A391" s="1" t="s">
        <v>36</v>
      </c>
      <c r="B391" s="8">
        <f>B392+B393+B394+B395</f>
        <v>0</v>
      </c>
      <c r="C391" s="8">
        <f>C392+C393+C394+C395</f>
        <v>0</v>
      </c>
      <c r="D391" s="8">
        <f>D392+D393+D394+D395</f>
        <v>0</v>
      </c>
      <c r="E391" s="8">
        <f>E392+E393+E394+E395</f>
        <v>0</v>
      </c>
    </row>
    <row r="392" spans="1:5" ht="27.75" customHeight="1" thickBot="1" x14ac:dyDescent="0.3">
      <c r="A392" s="10" t="s">
        <v>39</v>
      </c>
      <c r="B392" s="8"/>
      <c r="C392" s="8"/>
      <c r="D392" s="8"/>
      <c r="E392" s="8"/>
    </row>
    <row r="393" spans="1:5" ht="15.75" thickBot="1" x14ac:dyDescent="0.3">
      <c r="A393" s="10" t="s">
        <v>179</v>
      </c>
      <c r="B393" s="8">
        <v>0</v>
      </c>
      <c r="C393" s="8">
        <v>0</v>
      </c>
      <c r="D393" s="8">
        <v>0</v>
      </c>
      <c r="E393" s="8">
        <v>0</v>
      </c>
    </row>
    <row r="394" spans="1:5" ht="15.75" thickBot="1" x14ac:dyDescent="0.3">
      <c r="A394" s="10" t="s">
        <v>180</v>
      </c>
      <c r="B394" s="8">
        <v>0</v>
      </c>
      <c r="C394" s="8">
        <v>0</v>
      </c>
      <c r="D394" s="8">
        <v>0</v>
      </c>
      <c r="E394" s="8">
        <v>0</v>
      </c>
    </row>
    <row r="395" spans="1:5" ht="15.75" thickBot="1" x14ac:dyDescent="0.3">
      <c r="A395" s="10" t="s">
        <v>181</v>
      </c>
      <c r="B395" s="8">
        <v>0</v>
      </c>
      <c r="C395" s="8">
        <v>0</v>
      </c>
      <c r="D395" s="8">
        <v>0</v>
      </c>
      <c r="E395" s="8">
        <v>0</v>
      </c>
    </row>
    <row r="396" spans="1:5" ht="15.75" thickBot="1" x14ac:dyDescent="0.3">
      <c r="A396" s="1" t="s">
        <v>37</v>
      </c>
      <c r="B396" s="11">
        <f>B397+B398+B399+B400</f>
        <v>0</v>
      </c>
      <c r="C396" s="11">
        <f>C397+C398+C399+C400</f>
        <v>124676</v>
      </c>
      <c r="D396" s="11">
        <f>D397+D398+D399+D400</f>
        <v>61740</v>
      </c>
      <c r="E396" s="11">
        <f>E397+E398+E399+E400</f>
        <v>0</v>
      </c>
    </row>
    <row r="397" spans="1:5" ht="15.75" thickBot="1" x14ac:dyDescent="0.3">
      <c r="A397" s="10" t="s">
        <v>39</v>
      </c>
      <c r="B397" s="11"/>
      <c r="C397" s="11"/>
      <c r="D397" s="11"/>
      <c r="E397" s="11"/>
    </row>
    <row r="398" spans="1:5" ht="15.75" thickBot="1" x14ac:dyDescent="0.3">
      <c r="A398" s="10" t="s">
        <v>179</v>
      </c>
      <c r="B398" s="8">
        <v>0</v>
      </c>
      <c r="C398" s="8">
        <v>111620</v>
      </c>
      <c r="D398" s="8">
        <v>54000</v>
      </c>
      <c r="E398" s="8">
        <v>0</v>
      </c>
    </row>
    <row r="399" spans="1:5" ht="15.75" thickBot="1" x14ac:dyDescent="0.3">
      <c r="A399" s="10" t="s">
        <v>180</v>
      </c>
      <c r="B399" s="8">
        <v>0</v>
      </c>
      <c r="C399" s="8">
        <v>0</v>
      </c>
      <c r="D399" s="8">
        <v>0</v>
      </c>
      <c r="E399" s="8">
        <v>0</v>
      </c>
    </row>
    <row r="400" spans="1:5" ht="15.75" thickBot="1" x14ac:dyDescent="0.3">
      <c r="A400" s="10" t="s">
        <v>181</v>
      </c>
      <c r="B400" s="8">
        <v>0</v>
      </c>
      <c r="C400" s="8">
        <v>13056</v>
      </c>
      <c r="D400" s="8">
        <v>7740</v>
      </c>
      <c r="E400" s="8">
        <v>0</v>
      </c>
    </row>
    <row r="401" spans="1:5" ht="15.75" thickBot="1" x14ac:dyDescent="0.3">
      <c r="A401" s="21" t="s">
        <v>234</v>
      </c>
      <c r="B401" s="11">
        <f>B391+B396</f>
        <v>0</v>
      </c>
      <c r="C401" s="11">
        <f>C391+C396</f>
        <v>124676</v>
      </c>
      <c r="D401" s="11">
        <f>D391+D396</f>
        <v>61740</v>
      </c>
      <c r="E401" s="11">
        <f>E391+E396</f>
        <v>0</v>
      </c>
    </row>
    <row r="402" spans="1:5" ht="15.75" thickBot="1" x14ac:dyDescent="0.3">
      <c r="A402" s="46"/>
      <c r="B402" s="47"/>
      <c r="C402" s="47"/>
      <c r="D402" s="47"/>
      <c r="E402" s="47"/>
    </row>
    <row r="403" spans="1:5" ht="24.75" thickBot="1" x14ac:dyDescent="0.3">
      <c r="A403" s="15" t="s">
        <v>49</v>
      </c>
      <c r="B403" s="48">
        <f>+B151+B77+B37+B101+B253+B227+B203+B179+B125+B279+B305+B357+B383+B332</f>
        <v>414330</v>
      </c>
      <c r="C403" s="48">
        <f>+C151+C77+C37+C101+C253+C227+C203+C179+C125+C279+C305+C357+C383+C332</f>
        <v>342000</v>
      </c>
      <c r="D403" s="48">
        <f>+D151+D77+D37+D101+D253+D227+D203+D179+D125+D279+D305+D357+D383+D332</f>
        <v>275780</v>
      </c>
      <c r="E403" s="48">
        <f>+E151+E77+E37+E101+E253+E227+E203+E179+E125+E279+E305+E357+E383+E332</f>
        <v>226780</v>
      </c>
    </row>
    <row r="404" spans="1:5" ht="24.75" thickBot="1" x14ac:dyDescent="0.3">
      <c r="A404" s="15" t="s">
        <v>50</v>
      </c>
      <c r="B404" s="48">
        <f>+B169+B143+B66+B271+B245+B221+B197+B119+B95+B297+B323+B375+B401+B349</f>
        <v>414330</v>
      </c>
      <c r="C404" s="48">
        <f>+C169+C143+C66+C271+C245+C221+C197+C119+C95+C297+C323+C375+C401+C349</f>
        <v>342000</v>
      </c>
      <c r="D404" s="48">
        <f>+D169+D143+D66+D271+D245+D221+D197+D119+D95+D297+D323+D375+D401+D349</f>
        <v>275780</v>
      </c>
      <c r="E404" s="48">
        <f>+E169+E143+E66+E271+E245+E221+E197+E119+E95+E297+E323+E375+E401+E349</f>
        <v>226780</v>
      </c>
    </row>
    <row r="405" spans="1:5" ht="15.75" thickBot="1" x14ac:dyDescent="0.3">
      <c r="A405" s="1" t="s">
        <v>0</v>
      </c>
      <c r="B405" s="23">
        <f>B406+B407</f>
        <v>57900</v>
      </c>
      <c r="C405" s="23">
        <f>C406+C407</f>
        <v>47500</v>
      </c>
      <c r="D405" s="23">
        <f>D406+D407</f>
        <v>47500</v>
      </c>
      <c r="E405" s="23">
        <f>E406+E407</f>
        <v>47500</v>
      </c>
    </row>
    <row r="406" spans="1:5" ht="15.75" thickBot="1" x14ac:dyDescent="0.3">
      <c r="A406" s="10" t="s">
        <v>39</v>
      </c>
      <c r="B406" s="11">
        <f t="shared" ref="B406:E407" si="14">B46</f>
        <v>57900</v>
      </c>
      <c r="C406" s="11">
        <f t="shared" si="14"/>
        <v>47500</v>
      </c>
      <c r="D406" s="11">
        <f t="shared" si="14"/>
        <v>47500</v>
      </c>
      <c r="E406" s="11">
        <f t="shared" si="14"/>
        <v>47500</v>
      </c>
    </row>
    <row r="407" spans="1:5" ht="15.75" thickBot="1" x14ac:dyDescent="0.3">
      <c r="A407" s="10" t="s">
        <v>42</v>
      </c>
      <c r="B407" s="11">
        <f t="shared" si="14"/>
        <v>0</v>
      </c>
      <c r="C407" s="11">
        <f t="shared" si="14"/>
        <v>0</v>
      </c>
      <c r="D407" s="11">
        <f t="shared" si="14"/>
        <v>0</v>
      </c>
      <c r="E407" s="11">
        <f t="shared" si="14"/>
        <v>0</v>
      </c>
    </row>
    <row r="408" spans="1:5" ht="24.75" thickBot="1" x14ac:dyDescent="0.3">
      <c r="A408" s="1" t="s">
        <v>31</v>
      </c>
      <c r="B408" s="23">
        <f>B409+B410</f>
        <v>8000</v>
      </c>
      <c r="C408" s="23">
        <f>C409+C410</f>
        <v>6000</v>
      </c>
      <c r="D408" s="23">
        <f>D409+D410</f>
        <v>6000</v>
      </c>
      <c r="E408" s="23">
        <f>E409+E410</f>
        <v>6000</v>
      </c>
    </row>
    <row r="409" spans="1:5" ht="15.75" thickBot="1" x14ac:dyDescent="0.3">
      <c r="A409" s="10" t="s">
        <v>39</v>
      </c>
      <c r="B409" s="8">
        <f t="shared" ref="B409:E410" si="15">B49</f>
        <v>8000</v>
      </c>
      <c r="C409" s="8">
        <f t="shared" si="15"/>
        <v>6000</v>
      </c>
      <c r="D409" s="8">
        <f t="shared" si="15"/>
        <v>6000</v>
      </c>
      <c r="E409" s="8">
        <f t="shared" si="15"/>
        <v>6000</v>
      </c>
    </row>
    <row r="410" spans="1:5" ht="15.75" thickBot="1" x14ac:dyDescent="0.3">
      <c r="A410" s="10" t="s">
        <v>42</v>
      </c>
      <c r="B410" s="8">
        <f t="shared" si="15"/>
        <v>0</v>
      </c>
      <c r="C410" s="8">
        <f t="shared" si="15"/>
        <v>0</v>
      </c>
      <c r="D410" s="8">
        <f t="shared" si="15"/>
        <v>0</v>
      </c>
      <c r="E410" s="8">
        <f t="shared" si="15"/>
        <v>0</v>
      </c>
    </row>
    <row r="411" spans="1:5" ht="15.75" customHeight="1" thickBot="1" x14ac:dyDescent="0.3">
      <c r="A411" s="1" t="s">
        <v>1</v>
      </c>
      <c r="B411" s="23">
        <f>B412+B413</f>
        <v>37430</v>
      </c>
      <c r="C411" s="23">
        <f>C412+C413</f>
        <v>37500</v>
      </c>
      <c r="D411" s="23">
        <f>D412+D413</f>
        <v>66500</v>
      </c>
      <c r="E411" s="23">
        <f>E412+E413</f>
        <v>71500</v>
      </c>
    </row>
    <row r="412" spans="1:5" ht="15.75" thickBot="1" x14ac:dyDescent="0.3">
      <c r="A412" s="10" t="s">
        <v>39</v>
      </c>
      <c r="B412" s="11">
        <f t="shared" ref="B412:E413" si="16">B52</f>
        <v>37430</v>
      </c>
      <c r="C412" s="11">
        <f t="shared" si="16"/>
        <v>37500</v>
      </c>
      <c r="D412" s="11">
        <f t="shared" si="16"/>
        <v>66500</v>
      </c>
      <c r="E412" s="11">
        <f t="shared" si="16"/>
        <v>71500</v>
      </c>
    </row>
    <row r="413" spans="1:5" ht="15.75" thickBot="1" x14ac:dyDescent="0.3">
      <c r="A413" s="10" t="s">
        <v>42</v>
      </c>
      <c r="B413" s="11">
        <f t="shared" si="16"/>
        <v>0</v>
      </c>
      <c r="C413" s="11">
        <f t="shared" si="16"/>
        <v>0</v>
      </c>
      <c r="D413" s="11">
        <f t="shared" si="16"/>
        <v>0</v>
      </c>
      <c r="E413" s="11">
        <f t="shared" si="16"/>
        <v>0</v>
      </c>
    </row>
    <row r="414" spans="1:5" ht="15.75" thickBot="1" x14ac:dyDescent="0.3">
      <c r="A414" s="1" t="s">
        <v>2</v>
      </c>
      <c r="B414" s="23">
        <f>B415+B416</f>
        <v>0</v>
      </c>
      <c r="C414" s="23">
        <f>C415+C416</f>
        <v>0</v>
      </c>
      <c r="D414" s="23">
        <f>D415+D416</f>
        <v>0</v>
      </c>
      <c r="E414" s="23">
        <f>E415+E416</f>
        <v>0</v>
      </c>
    </row>
    <row r="415" spans="1:5" ht="15.75" thickBot="1" x14ac:dyDescent="0.3">
      <c r="A415" s="10" t="s">
        <v>39</v>
      </c>
      <c r="B415" s="8">
        <f t="shared" ref="B415:E416" si="17">B55</f>
        <v>0</v>
      </c>
      <c r="C415" s="8">
        <f t="shared" si="17"/>
        <v>0</v>
      </c>
      <c r="D415" s="8">
        <f t="shared" si="17"/>
        <v>0</v>
      </c>
      <c r="E415" s="8">
        <f t="shared" si="17"/>
        <v>0</v>
      </c>
    </row>
    <row r="416" spans="1:5" ht="15.75" thickBot="1" x14ac:dyDescent="0.3">
      <c r="A416" s="10" t="s">
        <v>42</v>
      </c>
      <c r="B416" s="8">
        <f t="shared" si="17"/>
        <v>0</v>
      </c>
      <c r="C416" s="8">
        <f t="shared" si="17"/>
        <v>0</v>
      </c>
      <c r="D416" s="8">
        <f t="shared" si="17"/>
        <v>0</v>
      </c>
      <c r="E416" s="8">
        <f t="shared" si="17"/>
        <v>0</v>
      </c>
    </row>
    <row r="417" spans="1:5" ht="15.75" thickBot="1" x14ac:dyDescent="0.3">
      <c r="A417" s="1" t="s">
        <v>24</v>
      </c>
      <c r="B417" s="23">
        <f>B418+B419</f>
        <v>0</v>
      </c>
      <c r="C417" s="23">
        <f>C418+C419</f>
        <v>0</v>
      </c>
      <c r="D417" s="23">
        <f>D418+D419</f>
        <v>0</v>
      </c>
      <c r="E417" s="23">
        <f>E418+E419</f>
        <v>0</v>
      </c>
    </row>
    <row r="418" spans="1:5" ht="15.75" thickBot="1" x14ac:dyDescent="0.3">
      <c r="A418" s="10" t="s">
        <v>39</v>
      </c>
      <c r="B418" s="8">
        <f t="shared" ref="B418:E419" si="18">B58</f>
        <v>0</v>
      </c>
      <c r="C418" s="8">
        <f t="shared" si="18"/>
        <v>0</v>
      </c>
      <c r="D418" s="8">
        <f t="shared" si="18"/>
        <v>0</v>
      </c>
      <c r="E418" s="8">
        <f t="shared" si="18"/>
        <v>0</v>
      </c>
    </row>
    <row r="419" spans="1:5" ht="15.75" thickBot="1" x14ac:dyDescent="0.3">
      <c r="A419" s="10" t="s">
        <v>42</v>
      </c>
      <c r="B419" s="8">
        <f t="shared" si="18"/>
        <v>0</v>
      </c>
      <c r="C419" s="8">
        <f t="shared" si="18"/>
        <v>0</v>
      </c>
      <c r="D419" s="8">
        <f t="shared" si="18"/>
        <v>0</v>
      </c>
      <c r="E419" s="8">
        <f t="shared" si="18"/>
        <v>0</v>
      </c>
    </row>
    <row r="420" spans="1:5" ht="15.75" thickBot="1" x14ac:dyDescent="0.3">
      <c r="A420" s="1" t="s">
        <v>25</v>
      </c>
      <c r="B420" s="23">
        <f>B421+B422</f>
        <v>0</v>
      </c>
      <c r="C420" s="23">
        <f>C421+C422</f>
        <v>0</v>
      </c>
      <c r="D420" s="23">
        <f>D421+D422</f>
        <v>0</v>
      </c>
      <c r="E420" s="23">
        <f>E421+E422</f>
        <v>0</v>
      </c>
    </row>
    <row r="421" spans="1:5" ht="15.75" thickBot="1" x14ac:dyDescent="0.3">
      <c r="A421" s="10" t="s">
        <v>39</v>
      </c>
      <c r="B421" s="8">
        <f t="shared" ref="B421:E422" si="19">B61</f>
        <v>0</v>
      </c>
      <c r="C421" s="8">
        <f t="shared" si="19"/>
        <v>0</v>
      </c>
      <c r="D421" s="8">
        <f t="shared" si="19"/>
        <v>0</v>
      </c>
      <c r="E421" s="8">
        <f t="shared" si="19"/>
        <v>0</v>
      </c>
    </row>
    <row r="422" spans="1:5" ht="15.75" thickBot="1" x14ac:dyDescent="0.3">
      <c r="A422" s="10" t="s">
        <v>42</v>
      </c>
      <c r="B422" s="8">
        <f t="shared" si="19"/>
        <v>0</v>
      </c>
      <c r="C422" s="8">
        <f t="shared" si="19"/>
        <v>0</v>
      </c>
      <c r="D422" s="8">
        <f t="shared" si="19"/>
        <v>0</v>
      </c>
      <c r="E422" s="8">
        <f t="shared" si="19"/>
        <v>0</v>
      </c>
    </row>
    <row r="423" spans="1:5" ht="24.75" thickBot="1" x14ac:dyDescent="0.3">
      <c r="A423" s="1" t="s">
        <v>3</v>
      </c>
      <c r="B423" s="23">
        <f>SUM(B424:B425)</f>
        <v>0</v>
      </c>
      <c r="C423" s="23">
        <f>SUM(C424:C425)</f>
        <v>0</v>
      </c>
      <c r="D423" s="23">
        <f>SUM(D424:D425)</f>
        <v>0</v>
      </c>
      <c r="E423" s="23">
        <f>SUM(E424:E425)</f>
        <v>0</v>
      </c>
    </row>
    <row r="424" spans="1:5" ht="15.75" thickBot="1" x14ac:dyDescent="0.3">
      <c r="A424" s="10" t="s">
        <v>39</v>
      </c>
      <c r="B424" s="8">
        <f t="shared" ref="B424:E425" si="20">B64</f>
        <v>0</v>
      </c>
      <c r="C424" s="8">
        <f t="shared" si="20"/>
        <v>0</v>
      </c>
      <c r="D424" s="8">
        <f t="shared" si="20"/>
        <v>0</v>
      </c>
      <c r="E424" s="8">
        <f t="shared" si="20"/>
        <v>0</v>
      </c>
    </row>
    <row r="425" spans="1:5" ht="15.75" thickBot="1" x14ac:dyDescent="0.3">
      <c r="A425" s="10" t="s">
        <v>42</v>
      </c>
      <c r="B425" s="8">
        <f t="shared" si="20"/>
        <v>0</v>
      </c>
      <c r="C425" s="8">
        <f t="shared" si="20"/>
        <v>0</v>
      </c>
      <c r="D425" s="8">
        <f t="shared" si="20"/>
        <v>0</v>
      </c>
      <c r="E425" s="8">
        <f t="shared" si="20"/>
        <v>0</v>
      </c>
    </row>
    <row r="426" spans="1:5" ht="15.75" thickBot="1" x14ac:dyDescent="0.3">
      <c r="A426" s="1" t="s">
        <v>109</v>
      </c>
      <c r="B426" s="23">
        <f>B427+B428+B429+B430</f>
        <v>0</v>
      </c>
      <c r="C426" s="23">
        <f>C427+C428+C429+C430</f>
        <v>0</v>
      </c>
      <c r="D426" s="23">
        <f>D427+D428+D429+D430</f>
        <v>0</v>
      </c>
      <c r="E426" s="23">
        <f>E427+E428+E429+E430</f>
        <v>0</v>
      </c>
    </row>
    <row r="427" spans="1:5" ht="15.75" thickBot="1" x14ac:dyDescent="0.3">
      <c r="A427" s="10" t="s">
        <v>39</v>
      </c>
      <c r="B427" s="8">
        <f t="shared" ref="B427:E430" si="21">B86+B110+B134+B160+B188+B212+B236+B262</f>
        <v>0</v>
      </c>
      <c r="C427" s="8">
        <f t="shared" si="21"/>
        <v>0</v>
      </c>
      <c r="D427" s="8">
        <f t="shared" si="21"/>
        <v>0</v>
      </c>
      <c r="E427" s="8">
        <f t="shared" si="21"/>
        <v>0</v>
      </c>
    </row>
    <row r="428" spans="1:5" ht="15.75" thickBot="1" x14ac:dyDescent="0.3">
      <c r="A428" s="10" t="s">
        <v>182</v>
      </c>
      <c r="B428" s="8">
        <f t="shared" si="21"/>
        <v>0</v>
      </c>
      <c r="C428" s="8">
        <f t="shared" si="21"/>
        <v>0</v>
      </c>
      <c r="D428" s="8">
        <f t="shared" si="21"/>
        <v>0</v>
      </c>
      <c r="E428" s="8">
        <f t="shared" si="21"/>
        <v>0</v>
      </c>
    </row>
    <row r="429" spans="1:5" ht="15.75" thickBot="1" x14ac:dyDescent="0.3">
      <c r="A429" s="10" t="s">
        <v>180</v>
      </c>
      <c r="B429" s="8">
        <f t="shared" si="21"/>
        <v>0</v>
      </c>
      <c r="C429" s="8">
        <f t="shared" si="21"/>
        <v>0</v>
      </c>
      <c r="D429" s="8">
        <f t="shared" si="21"/>
        <v>0</v>
      </c>
      <c r="E429" s="8">
        <f t="shared" si="21"/>
        <v>0</v>
      </c>
    </row>
    <row r="430" spans="1:5" ht="15.75" thickBot="1" x14ac:dyDescent="0.3">
      <c r="A430" s="10" t="s">
        <v>181</v>
      </c>
      <c r="B430" s="8">
        <f t="shared" si="21"/>
        <v>0</v>
      </c>
      <c r="C430" s="8">
        <f t="shared" si="21"/>
        <v>0</v>
      </c>
      <c r="D430" s="8">
        <f t="shared" si="21"/>
        <v>0</v>
      </c>
      <c r="E430" s="8">
        <f t="shared" si="21"/>
        <v>0</v>
      </c>
    </row>
    <row r="431" spans="1:5" ht="15.75" thickBot="1" x14ac:dyDescent="0.3">
      <c r="A431" s="1" t="s">
        <v>20</v>
      </c>
      <c r="B431" s="23">
        <f>B432+B433+B434+B435</f>
        <v>311000</v>
      </c>
      <c r="C431" s="103">
        <f>C432+C433+C434+C435</f>
        <v>251000</v>
      </c>
      <c r="D431" s="23">
        <f>D432+D433+D434+D435</f>
        <v>155780</v>
      </c>
      <c r="E431" s="100">
        <f>E432+E433+E434+E435</f>
        <v>101780</v>
      </c>
    </row>
    <row r="432" spans="1:5" ht="15.75" thickBot="1" x14ac:dyDescent="0.3">
      <c r="A432" s="10" t="s">
        <v>39</v>
      </c>
      <c r="B432" s="8">
        <f t="shared" ref="B432:E435" si="22">B91+B115+B139+B165+B193+B217+B241+B267+B293+B319+B345+B371+B397</f>
        <v>0</v>
      </c>
      <c r="C432" s="38">
        <f t="shared" si="22"/>
        <v>0</v>
      </c>
      <c r="D432" s="8">
        <f t="shared" si="22"/>
        <v>0</v>
      </c>
      <c r="E432" s="101">
        <f t="shared" si="22"/>
        <v>0</v>
      </c>
    </row>
    <row r="433" spans="1:5" ht="15.75" thickBot="1" x14ac:dyDescent="0.3">
      <c r="A433" s="10" t="s">
        <v>182</v>
      </c>
      <c r="B433" s="8">
        <f t="shared" si="22"/>
        <v>270000</v>
      </c>
      <c r="C433" s="38">
        <f t="shared" si="22"/>
        <v>220000</v>
      </c>
      <c r="D433" s="8">
        <f t="shared" si="22"/>
        <v>134780</v>
      </c>
      <c r="E433" s="101">
        <f t="shared" si="22"/>
        <v>80780</v>
      </c>
    </row>
    <row r="434" spans="1:5" ht="15.75" thickBot="1" x14ac:dyDescent="0.3">
      <c r="A434" s="10" t="s">
        <v>180</v>
      </c>
      <c r="B434" s="8">
        <f t="shared" si="22"/>
        <v>13500</v>
      </c>
      <c r="C434" s="38">
        <f t="shared" si="22"/>
        <v>14444</v>
      </c>
      <c r="D434" s="8">
        <f t="shared" si="22"/>
        <v>8590</v>
      </c>
      <c r="E434" s="101">
        <f t="shared" si="22"/>
        <v>14090</v>
      </c>
    </row>
    <row r="435" spans="1:5" ht="15.75" thickBot="1" x14ac:dyDescent="0.3">
      <c r="A435" s="10" t="s">
        <v>181</v>
      </c>
      <c r="B435" s="8">
        <f t="shared" si="22"/>
        <v>27500</v>
      </c>
      <c r="C435" s="38">
        <f>C94+C118+C142+C168+C196+C220+C244+C270+C296+C322+C348+C374+C400</f>
        <v>16556</v>
      </c>
      <c r="D435" s="8">
        <f t="shared" si="22"/>
        <v>12410</v>
      </c>
      <c r="E435" s="101">
        <f t="shared" si="22"/>
        <v>6910</v>
      </c>
    </row>
    <row r="436" spans="1:5" ht="15.75" thickBot="1" x14ac:dyDescent="0.3">
      <c r="A436" s="25" t="s">
        <v>34</v>
      </c>
      <c r="B436" s="26">
        <f>IF(B404-B403=0,0,"Error")</f>
        <v>0</v>
      </c>
      <c r="C436" s="26">
        <f>IF(C404-C403=0,0,"Error")</f>
        <v>0</v>
      </c>
      <c r="D436" s="26">
        <f>IF(D404-D403=0,0,"Error")</f>
        <v>0</v>
      </c>
      <c r="E436" s="26">
        <f>IF(E404-E403=0,0,"Error")</f>
        <v>0</v>
      </c>
    </row>
  </sheetData>
  <mergeCells count="110">
    <mergeCell ref="A2:E2"/>
    <mergeCell ref="A337:A338"/>
    <mergeCell ref="D325:E325"/>
    <mergeCell ref="D351:E351"/>
    <mergeCell ref="A328:A329"/>
    <mergeCell ref="A389:A390"/>
    <mergeCell ref="D377:E377"/>
    <mergeCell ref="A363:A364"/>
    <mergeCell ref="B376:E376"/>
    <mergeCell ref="B378:E378"/>
    <mergeCell ref="B379:E379"/>
    <mergeCell ref="A380:A381"/>
    <mergeCell ref="A362:E362"/>
    <mergeCell ref="B350:E350"/>
    <mergeCell ref="A388:E388"/>
    <mergeCell ref="B146:E146"/>
    <mergeCell ref="B147:E147"/>
    <mergeCell ref="B225:E225"/>
    <mergeCell ref="B272:E272"/>
    <mergeCell ref="B274:E274"/>
    <mergeCell ref="D273:E273"/>
    <mergeCell ref="B327:E327"/>
    <mergeCell ref="A284:E284"/>
    <mergeCell ref="A285:A286"/>
    <mergeCell ref="B352:E352"/>
    <mergeCell ref="B353:E353"/>
    <mergeCell ref="A354:A355"/>
    <mergeCell ref="A336:E336"/>
    <mergeCell ref="D299:E299"/>
    <mergeCell ref="A311:A312"/>
    <mergeCell ref="B324:E324"/>
    <mergeCell ref="B326:E326"/>
    <mergeCell ref="B222:E222"/>
    <mergeCell ref="D223:E223"/>
    <mergeCell ref="B224:E224"/>
    <mergeCell ref="B175:E175"/>
    <mergeCell ref="A176:A177"/>
    <mergeCell ref="A184:E184"/>
    <mergeCell ref="A171:E171"/>
    <mergeCell ref="B120:E120"/>
    <mergeCell ref="A185:A186"/>
    <mergeCell ref="A148:A149"/>
    <mergeCell ref="A156:E156"/>
    <mergeCell ref="A157:A158"/>
    <mergeCell ref="A233:A234"/>
    <mergeCell ref="A208:E208"/>
    <mergeCell ref="A209:A210"/>
    <mergeCell ref="B200:E200"/>
    <mergeCell ref="B201:E201"/>
    <mergeCell ref="B249:E249"/>
    <mergeCell ref="A250:A251"/>
    <mergeCell ref="D247:E247"/>
    <mergeCell ref="A276:A277"/>
    <mergeCell ref="A258:E258"/>
    <mergeCell ref="B275:E275"/>
    <mergeCell ref="B174:E174"/>
    <mergeCell ref="B198:E198"/>
    <mergeCell ref="D199:E199"/>
    <mergeCell ref="B301:E301"/>
    <mergeCell ref="A302:A303"/>
    <mergeCell ref="A310:E310"/>
    <mergeCell ref="B298:E298"/>
    <mergeCell ref="B300:E300"/>
    <mergeCell ref="B248:E248"/>
    <mergeCell ref="A259:A260"/>
    <mergeCell ref="B246:E246"/>
    <mergeCell ref="A34:A35"/>
    <mergeCell ref="A43:A44"/>
    <mergeCell ref="B72:E72"/>
    <mergeCell ref="A69:E69"/>
    <mergeCell ref="B70:E70"/>
    <mergeCell ref="A8:E8"/>
    <mergeCell ref="B144:E144"/>
    <mergeCell ref="B73:E73"/>
    <mergeCell ref="A74:A75"/>
    <mergeCell ref="A130:E130"/>
    <mergeCell ref="A131:A132"/>
    <mergeCell ref="A68:E68"/>
    <mergeCell ref="A232:E232"/>
    <mergeCell ref="B5:E5"/>
    <mergeCell ref="B6:E6"/>
    <mergeCell ref="B7:E7"/>
    <mergeCell ref="A9:E11"/>
    <mergeCell ref="B12:E12"/>
    <mergeCell ref="A13:A14"/>
    <mergeCell ref="B18:E18"/>
    <mergeCell ref="B99:E99"/>
    <mergeCell ref="A106:E106"/>
    <mergeCell ref="A107:A108"/>
    <mergeCell ref="B122:E122"/>
    <mergeCell ref="B123:E123"/>
    <mergeCell ref="A3:E3"/>
    <mergeCell ref="A29:E29"/>
    <mergeCell ref="A42:E42"/>
    <mergeCell ref="A19:E19"/>
    <mergeCell ref="B32:E32"/>
    <mergeCell ref="D173:E173"/>
    <mergeCell ref="D145:E145"/>
    <mergeCell ref="B33:E33"/>
    <mergeCell ref="B172:E172"/>
    <mergeCell ref="D121:E121"/>
    <mergeCell ref="A82:E82"/>
    <mergeCell ref="A83:A84"/>
    <mergeCell ref="D71:E71"/>
    <mergeCell ref="B31:E31"/>
    <mergeCell ref="A30:E30"/>
    <mergeCell ref="B96:E96"/>
    <mergeCell ref="D97:E97"/>
    <mergeCell ref="B98:E98"/>
    <mergeCell ref="A170:E1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PMA</vt:lpstr>
      <vt:lpstr>01120</vt:lpstr>
      <vt:lpstr>01130</vt:lpstr>
      <vt:lpstr>01150</vt:lpstr>
      <vt:lpstr>PMA!Print_Area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Valion Cenalia</cp:lastModifiedBy>
  <cp:lastPrinted>2018-12-17T11:39:16Z</cp:lastPrinted>
  <dcterms:created xsi:type="dcterms:W3CDTF">2018-03-05T12:29:59Z</dcterms:created>
  <dcterms:modified xsi:type="dcterms:W3CDTF">2019-02-25T10:39:56Z</dcterms:modified>
</cp:coreProperties>
</file>