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20\Regjistri i borxhit\Permbledhese e regjistrit\"/>
    </mc:Choice>
  </mc:AlternateContent>
  <bookViews>
    <workbookView xWindow="0" yWindow="0" windowWidth="28800" windowHeight="12135"/>
  </bookViews>
  <sheets>
    <sheet name="Borxhi i brendshem" sheetId="2" r:id="rId1"/>
    <sheet name="Borxhi i jashtem" sheetId="1" r:id="rId2"/>
    <sheet name="Pushteti lokal 6 M" sheetId="3" r:id="rId3"/>
  </sheets>
  <externalReferences>
    <externalReference r:id="rId4"/>
  </externalReferences>
  <definedNames>
    <definedName name="_xlnm._FilterDatabase" localSheetId="1" hidden="1">'Borxhi i jashtem'!$A$4:$N$254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2" l="1"/>
  <c r="F223" i="2" s="1"/>
  <c r="F219" i="2"/>
  <c r="F216" i="2"/>
  <c r="H206" i="2"/>
  <c r="H119" i="2"/>
  <c r="H159" i="2" s="1"/>
  <c r="H208" i="2" s="1"/>
  <c r="H209" i="2" s="1"/>
  <c r="H115" i="2"/>
  <c r="H78" i="2"/>
  <c r="H65" i="2"/>
  <c r="B38" i="2"/>
  <c r="B213" i="2" s="1"/>
  <c r="G33" i="2"/>
  <c r="G34" i="2" s="1"/>
  <c r="F33" i="2"/>
  <c r="F34" i="2" s="1"/>
  <c r="G11" i="2"/>
  <c r="F11" i="2"/>
  <c r="G8" i="2"/>
  <c r="F8" i="2"/>
  <c r="M289" i="1" l="1"/>
  <c r="C283" i="1"/>
  <c r="B283" i="1"/>
  <c r="C238" i="1"/>
  <c r="B238" i="1"/>
  <c r="B237" i="1"/>
  <c r="C236" i="1"/>
  <c r="B236" i="1"/>
</calcChain>
</file>

<file path=xl/comments1.xml><?xml version="1.0" encoding="utf-8"?>
<comments xmlns="http://schemas.openxmlformats.org/spreadsheetml/2006/main">
  <authors>
    <author>Sonila Shamata</author>
  </authors>
  <commentList>
    <comment ref="F231" authorId="0" shapeId="0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financim shtese</t>
        </r>
      </text>
    </comment>
  </commentList>
</comments>
</file>

<file path=xl/sharedStrings.xml><?xml version="1.0" encoding="utf-8"?>
<sst xmlns="http://schemas.openxmlformats.org/spreadsheetml/2006/main" count="2387" uniqueCount="985">
  <si>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</si>
  <si>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</si>
  <si>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</si>
  <si>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</si>
  <si>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</si>
  <si>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</si>
  <si>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</si>
  <si>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</si>
  <si>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</si>
  <si>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</si>
  <si>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</si>
  <si>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</si>
  <si>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</si>
  <si>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</si>
  <si>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</si>
  <si>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</si>
  <si>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</si>
  <si>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</si>
  <si>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</si>
  <si>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</si>
  <si>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</si>
  <si>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</si>
  <si>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</si>
  <si>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</si>
  <si>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</si>
  <si>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</si>
  <si>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</si>
  <si>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</si>
  <si>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</si>
  <si>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</si>
  <si>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</si>
  <si>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</si>
  <si>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</si>
  <si>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</si>
  <si>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</si>
  <si>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</si>
  <si>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</si>
  <si>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</si>
  <si>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</si>
  <si>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</si>
  <si>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</si>
  <si>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</si>
  <si>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</si>
  <si>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</si>
  <si>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</si>
  <si>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</si>
  <si>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</si>
  <si>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</si>
  <si>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</si>
  <si>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</si>
  <si>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</si>
  <si>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</si>
  <si>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</si>
  <si>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</si>
  <si>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</si>
  <si>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</si>
  <si>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</si>
  <si>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</si>
  <si>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</si>
  <si>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</si>
  <si>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</si>
  <si>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</si>
  <si>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</si>
  <si>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</si>
  <si>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</si>
  <si>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</si>
  <si>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</si>
  <si>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</si>
  <si>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</si>
  <si>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</si>
  <si>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</si>
  <si>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</si>
  <si>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</si>
  <si>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</si>
  <si>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</si>
  <si>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</si>
  <si>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</si>
  <si>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</si>
  <si>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</si>
  <si>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</si>
  <si>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</si>
  <si>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</si>
  <si>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</si>
  <si>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</si>
  <si>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</si>
  <si>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</si>
  <si>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</si>
  <si>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</si>
  <si>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</si>
  <si>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</si>
  <si>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</si>
  <si>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</si>
  <si>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</si>
  <si>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</si>
  <si>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</si>
  <si>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</si>
  <si>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</si>
  <si>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</si>
  <si>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</si>
  <si>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</si>
  <si>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</si>
  <si>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</si>
  <si>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</si>
  <si>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</si>
  <si>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</si>
  <si>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</si>
  <si>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</si>
  <si>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</si>
  <si>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</si>
  <si>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</si>
  <si>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</si>
  <si>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</si>
  <si>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</si>
  <si>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</si>
  <si>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</si>
  <si>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</si>
  <si>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</si>
  <si>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</si>
  <si>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</si>
  <si>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</si>
  <si>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</si>
  <si>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</si>
  <si>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</si>
  <si>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</si>
  <si>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</si>
  <si>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</si>
  <si>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</si>
  <si>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</si>
  <si>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</si>
  <si>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</si>
  <si>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</si>
  <si>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</si>
  <si>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</si>
  <si>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</si>
  <si>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</si>
  <si>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</si>
  <si>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</si>
  <si>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</si>
  <si>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</si>
  <si>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</si>
  <si>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</si>
  <si>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</si>
  <si>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</si>
  <si>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</si>
  <si>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</si>
  <si>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</si>
  <si>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</si>
  <si>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</si>
  <si>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</si>
  <si>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</si>
  <si>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</si>
  <si>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</si>
  <si>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</si>
  <si>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</si>
  <si>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</si>
  <si>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</si>
  <si>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</si>
  <si>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</si>
  <si>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</si>
  <si>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</si>
  <si>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</si>
  <si>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</si>
  <si>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</si>
  <si>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</si>
  <si>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</si>
  <si>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</si>
  <si>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</si>
  <si>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</si>
  <si>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</si>
  <si>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</si>
  <si>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</si>
  <si>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</si>
  <si>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</si>
  <si>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</si>
  <si>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</si>
  <si>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</si>
  <si>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</si>
  <si>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</si>
  <si>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</si>
  <si>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</si>
  <si>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</si>
  <si>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</si>
  <si>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</si>
  <si>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</si>
  <si>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</si>
  <si>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</si>
  <si>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</si>
  <si>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</si>
  <si>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</si>
  <si>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</si>
  <si>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</si>
  <si>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</si>
  <si>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</si>
  <si>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</si>
  <si>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</si>
  <si>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</si>
  <si>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</si>
  <si>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</si>
  <si>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</si>
  <si>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</si>
  <si>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</si>
  <si>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</si>
  <si>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</si>
  <si>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</si>
  <si>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</si>
  <si>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</si>
  <si>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</si>
  <si>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</si>
  <si>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</si>
  <si>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</si>
  <si>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</si>
  <si>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</si>
  <si>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</si>
  <si>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</si>
  <si>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</si>
  <si>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</si>
  <si>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</si>
  <si>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</si>
  <si>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</si>
  <si>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</si>
  <si>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</si>
  <si>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</si>
  <si>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</si>
  <si>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</si>
  <si>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</si>
  <si>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</si>
  <si>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</si>
  <si>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</si>
  <si>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</si>
  <si>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</si>
  <si>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</si>
  <si>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</si>
  <si>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</si>
  <si>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</si>
  <si>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</si>
  <si>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</si>
  <si>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</si>
  <si>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</si>
  <si>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</si>
  <si>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</si>
  <si>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</si>
  <si>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</si>
  <si>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</si>
  <si>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</si>
  <si>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</si>
  <si>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</si>
  <si>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</si>
  <si>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</si>
  <si>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</si>
  <si>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</si>
  <si>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</si>
  <si>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</si>
  <si>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</si>
  <si>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</si>
  <si>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</si>
  <si>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</si>
  <si>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</si>
  <si>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</si>
  <si>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</si>
  <si>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</si>
  <si>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</si>
  <si>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</si>
  <si>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</si>
  <si>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</si>
  <si>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</si>
  <si>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</si>
  <si>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</si>
  <si>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</si>
  <si>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</si>
  <si>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</si>
  <si>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</si>
  <si>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</si>
  <si>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</si>
  <si>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</si>
  <si>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</si>
  <si>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</si>
  <si>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</si>
  <si>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</si>
  <si>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</si>
  <si>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</si>
  <si>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</si>
  <si>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</si>
  <si>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</si>
  <si>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</si>
  <si>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</si>
  <si>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</si>
  <si>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</si>
  <si>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</si>
  <si>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</si>
  <si>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</si>
  <si>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</si>
  <si>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</si>
  <si>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</si>
  <si>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</si>
  <si>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</si>
  <si>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</si>
  <si>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</si>
  <si>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</si>
  <si>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</si>
  <si>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</si>
  <si>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</si>
  <si>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</si>
  <si>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</si>
  <si>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</si>
  <si>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</si>
  <si>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</si>
  <si>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</si>
  <si>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</si>
  <si>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</si>
  <si>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</si>
  <si>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</si>
  <si>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</si>
  <si>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</si>
  <si>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</si>
  <si>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</si>
  <si>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</si>
  <si>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</si>
  <si>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</si>
  <si>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</si>
  <si>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</si>
  <si>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</si>
  <si>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</si>
  <si>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</si>
  <si>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</si>
  <si>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</si>
  <si>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</si>
  <si>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</si>
  <si>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</si>
  <si>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</si>
  <si>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</si>
  <si>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</si>
  <si>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</si>
  <si>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</si>
  <si>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</si>
  <si>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</si>
  <si>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</si>
  <si>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</si>
  <si>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</si>
  <si>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</si>
  <si>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</si>
  <si>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</si>
  <si>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</si>
  <si>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</si>
  <si>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</si>
  <si>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</si>
  <si>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</si>
  <si>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</si>
  <si>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</si>
  <si>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</si>
  <si>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</si>
  <si>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</si>
  <si>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</si>
  <si>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</si>
  <si>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</si>
  <si>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</si>
  <si>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</si>
  <si>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</si>
  <si>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</si>
  <si>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</si>
  <si>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</si>
  <si>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</si>
  <si>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</si>
  <si>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</si>
  <si>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</si>
  <si>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</si>
  <si>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</si>
  <si>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</si>
  <si>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</si>
  <si>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</si>
  <si>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</si>
  <si>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</si>
  <si>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</si>
  <si>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</si>
  <si>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</si>
  <si>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</si>
  <si>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</si>
  <si>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</si>
  <si>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</si>
  <si>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</si>
  <si>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</si>
  <si>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</si>
  <si>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</si>
  <si>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</si>
  <si>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</si>
  <si>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</si>
  <si>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</si>
  <si>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</si>
  <si>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</si>
  <si>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</si>
  <si>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</si>
  <si>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</si>
  <si>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</si>
  <si>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</si>
  <si>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</si>
  <si>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</si>
  <si>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</si>
  <si>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</si>
  <si>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</si>
  <si>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</si>
  <si>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</si>
  <si>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</si>
  <si>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</si>
  <si>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</si>
  <si>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</si>
  <si>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</si>
  <si>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</si>
  <si>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</si>
  <si>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</si>
  <si>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</si>
  <si>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</si>
  <si>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</si>
  <si>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</si>
  <si>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</si>
  <si>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</si>
  <si>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</si>
  <si>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</si>
  <si>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</si>
  <si>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</si>
  <si>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</si>
  <si>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</si>
  <si>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</si>
  <si>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</si>
  <si>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</si>
  <si>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</si>
  <si>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</si>
  <si>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</si>
  <si>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</si>
  <si>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</si>
  <si>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</si>
  <si>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</si>
  <si>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</si>
  <si>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</si>
  <si>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</si>
  <si>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</si>
  <si>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</si>
  <si>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</si>
  <si>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</si>
  <si>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</si>
  <si>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</si>
  <si>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</si>
  <si>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</si>
  <si>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</si>
  <si>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</si>
  <si>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</si>
  <si>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</si>
  <si>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</si>
  <si>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</si>
  <si>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</si>
  <si>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</si>
  <si>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</si>
  <si>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</si>
  <si>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</si>
  <si>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</si>
  <si>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</si>
  <si>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</si>
  <si>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</si>
  <si>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</si>
  <si>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</si>
  <si>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</si>
  <si>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</si>
  <si>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</si>
  <si>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</si>
  <si>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</si>
  <si>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</si>
  <si>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</si>
  <si>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</si>
  <si>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</si>
  <si>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</si>
  <si>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</si>
  <si>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</si>
  <si>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</si>
  <si>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</si>
  <si>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</si>
  <si>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</si>
  <si>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</si>
  <si>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</si>
  <si>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</si>
  <si>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</si>
  <si>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</si>
  <si>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20/03/2040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</si>
  <si>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</si>
  <si>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</si>
  <si>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</si>
  <si>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</si>
  <si>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</si>
  <si>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</si>
  <si>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</si>
  <si>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</si>
  <si>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</si>
  <si>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</si>
  <si>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</si>
  <si>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</si>
  <si>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</si>
  <si>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</si>
  <si>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</si>
  <si>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</si>
  <si>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</si>
  <si>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</si>
  <si>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</si>
  <si>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</si>
  <si>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</si>
  <si>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</si>
  <si>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</si>
  <si>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</si>
  <si>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</si>
  <si>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</si>
  <si>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</si>
  <si>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</si>
  <si>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</si>
  <si>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</si>
  <si>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</si>
  <si>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</si>
  <si>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</si>
  <si>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</si>
  <si>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</si>
  <si>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</si>
  <si>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</si>
  <si>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</si>
  <si>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</si>
  <si>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</si>
  <si>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</si>
  <si>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</si>
  <si>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</si>
  <si>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</si>
  <si>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</si>
  <si>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</si>
  <si>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</si>
  <si>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</si>
  <si>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</si>
  <si>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</si>
  <si>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</si>
  <si>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</si>
  <si>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</si>
  <si>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</si>
  <si>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</si>
  <si>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</si>
  <si>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</si>
  <si>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</si>
  <si>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</si>
  <si>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</si>
  <si>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</si>
  <si>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</si>
  <si>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08/05/2045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</si>
  <si>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</si>
  <si>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</si>
  <si>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</si>
  <si>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</si>
  <si>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</si>
  <si>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</si>
  <si>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</si>
  <si>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</si>
  <si>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</si>
  <si>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</si>
  <si>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</si>
  <si>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</si>
  <si>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</si>
  <si>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</si>
  <si>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</si>
  <si>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</si>
  <si>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</si>
  <si>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</si>
  <si>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</si>
  <si>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</si>
  <si>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</si>
  <si>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</si>
  <si>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</si>
  <si>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</si>
  <si>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</si>
  <si>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</si>
  <si>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</si>
  <si>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</si>
  <si>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</si>
  <si>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</si>
  <si>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</si>
  <si>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</si>
  <si>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</si>
  <si>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</si>
  <si>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</si>
  <si>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</si>
  <si>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</si>
  <si>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</si>
  <si>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</si>
  <si>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</si>
  <si>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</si>
  <si>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</si>
  <si>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</si>
  <si>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</si>
  <si>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</si>
  <si>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</si>
  <si>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</si>
  <si>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</si>
  <si>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</si>
  <si>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</si>
  <si>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</si>
  <si>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</si>
  <si>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</si>
  <si>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</si>
  <si>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</si>
  <si>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</si>
  <si>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</si>
  <si>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</si>
  <si>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</si>
  <si>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</si>
  <si>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</si>
  <si>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</si>
  <si>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</si>
  <si>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</si>
  <si>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</si>
  <si>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</si>
  <si>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</si>
  <si>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</si>
  <si>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</si>
  <si>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</si>
  <si>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</si>
  <si>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</si>
  <si>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</si>
  <si>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</si>
  <si>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</si>
  <si>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</si>
  <si>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</si>
  <si>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</si>
  <si>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</si>
  <si>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</si>
  <si>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</si>
  <si>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</si>
  <si>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</si>
  <si>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</si>
  <si>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</si>
  <si>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</si>
  <si>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</si>
  <si>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</si>
  <si>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</si>
  <si>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</si>
  <si>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</si>
  <si>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</si>
  <si>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</si>
  <si>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</si>
  <si>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</si>
  <si>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</si>
  <si>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</si>
  <si>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</si>
  <si>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</si>
  <si>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</si>
  <si>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</si>
  <si>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</si>
  <si>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</si>
  <si>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</si>
  <si>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</si>
  <si>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</si>
  <si>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</si>
  <si>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</si>
  <si>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</si>
  <si>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</si>
  <si>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</si>
  <si>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</si>
  <si>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</si>
  <si>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</si>
  <si>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</si>
  <si>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</si>
  <si>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</si>
  <si>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</si>
  <si>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</si>
  <si>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</si>
  <si>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</si>
  <si>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20/02/EBRD²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</si>
  <si>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</si>
  <si>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</si>
  <si>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</si>
  <si>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</si>
  <si>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</si>
  <si>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</si>
  <si>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</si>
  <si>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</si>
  <si>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</si>
  <si>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</si>
  <si>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</si>
  <si>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</si>
  <si>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</si>
  <si>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</si>
  <si>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</si>
  <si>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</si>
  <si>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</si>
  <si>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</si>
  <si>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</si>
  <si>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</si>
  <si>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</si>
  <si>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</si>
  <si>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</si>
  <si>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</si>
  <si>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</si>
  <si>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</si>
  <si>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</si>
  <si>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</si>
  <si>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</si>
  <si>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</si>
  <si>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</si>
  <si>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</si>
  <si>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</si>
  <si>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</si>
  <si>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</si>
  <si>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</si>
  <si>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</si>
  <si>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</si>
  <si>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</si>
  <si>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</si>
  <si>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</si>
  <si>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</si>
  <si>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</si>
  <si>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</si>
  <si>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</si>
  <si>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</si>
  <si>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</si>
  <si>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</si>
  <si>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</si>
  <si>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</si>
  <si>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</si>
  <si>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</si>
  <si>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</si>
  <si>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</si>
  <si>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</si>
  <si>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</si>
  <si>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</si>
  <si>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30/12/2028</t>
  </si>
  <si>
    <t>1)  Shënim: Stoku i kredive deri më 30.06.2020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</si>
  <si>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</si>
  <si>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</si>
  <si>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</si>
  <si>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</si>
  <si>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</si>
  <si>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</si>
  <si>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</si>
  <si>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</si>
  <si>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</si>
  <si>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</si>
  <si>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</si>
  <si>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1869TB3M20</t>
  </si>
  <si>
    <t>3/mujor</t>
  </si>
  <si>
    <t>1873TB3M20</t>
  </si>
  <si>
    <t>1876TB3M20</t>
  </si>
  <si>
    <t>1861TB6M20</t>
  </si>
  <si>
    <t>6/mujor</t>
  </si>
  <si>
    <t>1871TB6M20</t>
  </si>
  <si>
    <t>Total 6/mujor</t>
  </si>
  <si>
    <t>1850TB1Y20</t>
  </si>
  <si>
    <t>12/mujor</t>
  </si>
  <si>
    <t>1851TB1Y20</t>
  </si>
  <si>
    <t>1852TB1Y20</t>
  </si>
  <si>
    <t>1854TB1Y20</t>
  </si>
  <si>
    <t>1855TB1Y20</t>
  </si>
  <si>
    <t>1856TB1Y20</t>
  </si>
  <si>
    <t>1857TB1Y20</t>
  </si>
  <si>
    <t>1858TB1Y20</t>
  </si>
  <si>
    <t>1859TB1Y20</t>
  </si>
  <si>
    <t>1860TB1Y20</t>
  </si>
  <si>
    <t>1862TB1Y21</t>
  </si>
  <si>
    <t>1863TB1Y21</t>
  </si>
  <si>
    <t>1865TB1Y21</t>
  </si>
  <si>
    <t>1866TB1Y21</t>
  </si>
  <si>
    <t>1867TB1Y21</t>
  </si>
  <si>
    <t>1868TB1Y21</t>
  </si>
  <si>
    <t>1870TB1Y21</t>
  </si>
  <si>
    <t>1872TB1Y21</t>
  </si>
  <si>
    <t>1874TB1Y21</t>
  </si>
  <si>
    <t>1875TB1Y21</t>
  </si>
  <si>
    <t>1877TB1Y21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</si>
  <si>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</si>
  <si>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</si>
  <si>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</si>
  <si>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</si>
  <si>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</si>
  <si>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</si>
  <si>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</si>
  <si>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</si>
  <si>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</si>
  <si>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0188NF2Y20</t>
  </si>
  <si>
    <t>2/vjeçare</t>
  </si>
  <si>
    <t>janar, korrik</t>
  </si>
  <si>
    <t>0189NF2Y20</t>
  </si>
  <si>
    <t>shkurt, gusht</t>
  </si>
  <si>
    <t>0190NF2Y20</t>
  </si>
  <si>
    <t>mars, shtator</t>
  </si>
  <si>
    <t>0191NF2Y20</t>
  </si>
  <si>
    <t>prill, tetor</t>
  </si>
  <si>
    <t>0192NF2Y20</t>
  </si>
  <si>
    <t>maj, nëntor</t>
  </si>
  <si>
    <t>0193NF2Y20</t>
  </si>
  <si>
    <t>qershor, dhjetor</t>
  </si>
  <si>
    <t>0194NF2Y21</t>
  </si>
  <si>
    <t>korrik, janar</t>
  </si>
  <si>
    <t>2/vjeçare R</t>
  </si>
  <si>
    <t>0195NF2Y21</t>
  </si>
  <si>
    <t>tetor, prill</t>
  </si>
  <si>
    <t>0196NF2Y21</t>
  </si>
  <si>
    <t>0197NF2Y21</t>
  </si>
  <si>
    <t>198NF2Y22</t>
  </si>
  <si>
    <t>199NF2Y22</t>
  </si>
  <si>
    <t>E007NF2Y22</t>
  </si>
  <si>
    <t xml:space="preserve">2/vjeçare Euro </t>
  </si>
  <si>
    <t>Totali obligacione 2 vjeçare</t>
  </si>
  <si>
    <t>041NF3Y21</t>
  </si>
  <si>
    <t>3/vjeçare</t>
  </si>
  <si>
    <t>042NF3Y21</t>
  </si>
  <si>
    <t>043NF3Y22</t>
  </si>
  <si>
    <t>3/vjeçare Referencë</t>
  </si>
  <si>
    <t>gusht, shkurt</t>
  </si>
  <si>
    <t>3/vjeçare Referencë R</t>
  </si>
  <si>
    <t>044NF3Y23</t>
  </si>
  <si>
    <t>Totali obligacione 3 vjeçare</t>
  </si>
  <si>
    <t>kupon fix</t>
  </si>
  <si>
    <t>0024NF5Y20</t>
  </si>
  <si>
    <t>5/vjeçare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</si>
  <si>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</si>
  <si>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</si>
  <si>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</si>
  <si>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</si>
  <si>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</si>
  <si>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</si>
  <si>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</si>
  <si>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</si>
  <si>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nëntor, maj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</si>
  <si>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</si>
  <si>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</si>
  <si>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</si>
  <si>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</si>
  <si>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</si>
  <si>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</si>
  <si>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</si>
  <si>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</si>
  <si>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</si>
  <si>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</si>
  <si>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</si>
  <si>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</si>
  <si>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</si>
  <si>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</si>
  <si>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</si>
  <si>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</si>
  <si>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</si>
  <si>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</si>
  <si>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0006NF7Y20</t>
  </si>
  <si>
    <t>7/vjeçare</t>
  </si>
  <si>
    <t>0006RNF7Y20</t>
  </si>
  <si>
    <t>0007NF7Y20</t>
  </si>
  <si>
    <t>0007RNF7Y20</t>
  </si>
  <si>
    <t>0008NF7Y21</t>
  </si>
  <si>
    <t>0009NF7Y21</t>
  </si>
  <si>
    <t>dhjetor, qershor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</si>
  <si>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</si>
  <si>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</si>
  <si>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</si>
  <si>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</si>
  <si>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</si>
  <si>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</si>
  <si>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</si>
  <si>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</si>
  <si>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</si>
  <si>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</si>
  <si>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</si>
  <si>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</si>
  <si>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</si>
  <si>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</si>
  <si>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</si>
  <si>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</si>
  <si>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</si>
  <si>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</si>
  <si>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</si>
  <si>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</si>
  <si>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</si>
  <si>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</si>
  <si>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</si>
  <si>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</si>
  <si>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</si>
  <si>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</si>
  <si>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</si>
  <si>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</si>
  <si>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</si>
  <si>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</si>
  <si>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</si>
  <si>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</si>
  <si>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</si>
  <si>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</si>
  <si>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</si>
  <si>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</si>
  <si>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</si>
  <si>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</si>
  <si>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</si>
  <si>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</si>
  <si>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</si>
  <si>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</si>
  <si>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</si>
  <si>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</si>
  <si>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</si>
  <si>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</si>
  <si>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</si>
  <si>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</si>
  <si>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</si>
  <si>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</si>
  <si>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</si>
  <si>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</si>
  <si>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</si>
  <si>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</si>
  <si>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</si>
  <si>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</si>
  <si>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</si>
  <si>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</si>
  <si>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</si>
  <si>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</si>
  <si>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</si>
  <si>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</si>
  <si>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</si>
  <si>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</si>
  <si>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</si>
  <si>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</si>
  <si>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</si>
  <si>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</si>
  <si>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</si>
  <si>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</si>
  <si>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</si>
  <si>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</si>
  <si>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 xml:space="preserve">                                                                                                                                                                          '-      Letër me vlerë me afat maturimi 6 mujor për mbulimin e humbjeve të Bankës së Shqipërisë nga kursi i këmbimit valutor, emetuar më 22.06.2020 </t>
  </si>
  <si>
    <t>lekë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</si>
  <si>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</si>
  <si>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</si>
  <si>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</si>
  <si>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</si>
  <si>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</si>
  <si>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</si>
  <si>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</si>
  <si>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</si>
  <si>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</si>
  <si>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30.06.2020</t>
  </si>
  <si>
    <t>Përfundimit</t>
  </si>
  <si>
    <t>Overdraft</t>
  </si>
  <si>
    <t>KESH</t>
  </si>
  <si>
    <t>Raiffeisen Bank</t>
  </si>
  <si>
    <t>MoF</t>
  </si>
  <si>
    <t>27.08.2008</t>
  </si>
  <si>
    <t>05.10.2020</t>
  </si>
  <si>
    <r>
      <t>IntesaSanPaolo</t>
    </r>
    <r>
      <rPr>
        <vertAlign val="superscript"/>
        <sz val="11"/>
        <rFont val="Times New Roman"/>
        <family val="1"/>
        <charset val="238"/>
      </rPr>
      <t>1</t>
    </r>
  </si>
  <si>
    <t>14.01.2013</t>
  </si>
  <si>
    <t>04.06.2020</t>
  </si>
  <si>
    <t>03.03.2014</t>
  </si>
  <si>
    <t>OTP Bank</t>
  </si>
  <si>
    <t>10.02.2014</t>
  </si>
  <si>
    <t>28.02.2021</t>
  </si>
  <si>
    <t>05.02.2015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</si>
  <si>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</si>
  <si>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</si>
  <si>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</si>
  <si>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t>MFE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</si>
  <si>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</si>
  <si>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</si>
  <si>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1) Dy overdraftet me ISP Bank janë në proces ristrukturimi</t>
  </si>
  <si>
    <t xml:space="preserve">                                                                                                                                                         2)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</si>
  <si>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GS2: Garancia shtetërore për financimin e rimëkëmbjes së aktivitetit tregtar, miratuar me VKM nr. 387, datë 13.05.2020. Stoku i GS2 më 30.06.2020 është 922.39 mil. Lekë. Qeveria garanton vetëm 60% të stokut.</t>
  </si>
  <si>
    <t>Regjistri i Borxhit të Pushtetit Lokal*  30.06.2020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</si>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</sst>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_ ;\-#,##0.00\ "/>
    <numFmt numFmtId="173" formatCode="#,##0.0000000"/>
    <numFmt numFmtId="174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0.5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3" fillId="0" borderId="0"/>
    <xf numFmtId="170" fontId="2" fillId="0" borderId="0" applyFont="0" applyFill="0" applyBorder="0" applyAlignment="0" applyProtection="0"/>
    <xf numFmtId="0" fontId="23" fillId="0" borderId="0"/>
  </cellStyleXfs>
  <cellXfs count="408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0" fontId="2" fillId="0" borderId="0" xfId="1" applyNumberFormat="1" applyFont="1" applyFill="1" applyBorder="1"/>
    <xf numFmtId="164" fontId="2" fillId="0" borderId="0" xfId="3" applyFont="1" applyFill="1" applyAlignment="1">
      <alignment horizontal="center"/>
    </xf>
    <xf numFmtId="164" fontId="4" fillId="0" borderId="0" xfId="3" applyFont="1" applyFill="1"/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4" fontId="4" fillId="0" borderId="1" xfId="3" applyFont="1" applyFill="1" applyBorder="1"/>
    <xf numFmtId="164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164" fontId="5" fillId="0" borderId="3" xfId="3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164" fontId="5" fillId="0" borderId="0" xfId="3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0" fontId="5" fillId="0" borderId="3" xfId="1" applyFont="1" applyFill="1" applyBorder="1"/>
    <xf numFmtId="165" fontId="5" fillId="0" borderId="2" xfId="1" applyNumberFormat="1" applyFont="1" applyFill="1" applyBorder="1" applyAlignment="1">
      <alignment horizontal="right"/>
    </xf>
    <xf numFmtId="164" fontId="5" fillId="0" borderId="3" xfId="4" applyNumberFormat="1" applyFont="1" applyFill="1" applyBorder="1"/>
    <xf numFmtId="166" fontId="5" fillId="0" borderId="2" xfId="1" applyNumberFormat="1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6" xfId="1" applyFont="1" applyFill="1" applyBorder="1"/>
    <xf numFmtId="0" fontId="5" fillId="0" borderId="0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0" xfId="3" applyFont="1" applyFill="1" applyBorder="1"/>
    <xf numFmtId="164" fontId="5" fillId="0" borderId="0" xfId="4" applyNumberFormat="1" applyFont="1" applyFill="1" applyBorder="1"/>
    <xf numFmtId="166" fontId="5" fillId="0" borderId="6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4" fontId="5" fillId="0" borderId="6" xfId="3" applyFont="1" applyFill="1" applyBorder="1" applyAlignment="1">
      <alignment horizontal="center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justify"/>
    </xf>
    <xf numFmtId="166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66" fontId="5" fillId="0" borderId="6" xfId="5" applyNumberFormat="1" applyFont="1" applyFill="1" applyBorder="1" applyAlignment="1">
      <alignment horizontal="center"/>
    </xf>
    <xf numFmtId="166" fontId="5" fillId="0" borderId="0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49" fontId="5" fillId="0" borderId="0" xfId="5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0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6" xfId="6" applyFont="1" applyFill="1" applyBorder="1"/>
    <xf numFmtId="166" fontId="5" fillId="0" borderId="0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6" xfId="0" applyFont="1" applyFill="1" applyBorder="1" applyAlignment="1">
      <alignment horizontal="left" wrapText="1"/>
    </xf>
    <xf numFmtId="14" fontId="5" fillId="0" borderId="6" xfId="0" applyNumberFormat="1" applyFont="1" applyFill="1" applyBorder="1" applyAlignment="1">
      <alignment horizontal="right"/>
    </xf>
    <xf numFmtId="164" fontId="5" fillId="0" borderId="0" xfId="2" applyFont="1" applyFill="1" applyBorder="1"/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4" fontId="7" fillId="0" borderId="6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7" xfId="1" applyFont="1" applyFill="1" applyBorder="1"/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/>
    </xf>
    <xf numFmtId="0" fontId="5" fillId="0" borderId="7" xfId="0" applyFont="1" applyFill="1" applyBorder="1"/>
    <xf numFmtId="14" fontId="5" fillId="0" borderId="7" xfId="1" applyNumberFormat="1" applyFont="1" applyFill="1" applyBorder="1" applyAlignment="1">
      <alignment horizontal="right"/>
    </xf>
    <xf numFmtId="164" fontId="5" fillId="0" borderId="7" xfId="3" applyFont="1" applyFill="1" applyBorder="1"/>
    <xf numFmtId="0" fontId="5" fillId="0" borderId="7" xfId="1" applyFont="1" applyFill="1" applyBorder="1" applyAlignment="1">
      <alignment horizontal="center"/>
    </xf>
    <xf numFmtId="164" fontId="5" fillId="0" borderId="7" xfId="0" applyNumberFormat="1" applyFont="1" applyFill="1" applyBorder="1"/>
    <xf numFmtId="0" fontId="5" fillId="0" borderId="7" xfId="0" applyFont="1" applyFill="1" applyBorder="1" applyAlignment="1">
      <alignment horizontal="center"/>
    </xf>
    <xf numFmtId="14" fontId="7" fillId="0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5" fillId="0" borderId="8" xfId="1" applyFont="1" applyFill="1" applyBorder="1" applyAlignment="1">
      <alignment horizontal="left"/>
    </xf>
    <xf numFmtId="0" fontId="5" fillId="0" borderId="8" xfId="1" applyFont="1" applyFill="1" applyBorder="1"/>
    <xf numFmtId="14" fontId="5" fillId="0" borderId="8" xfId="1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/>
    </xf>
    <xf numFmtId="164" fontId="5" fillId="0" borderId="8" xfId="0" applyNumberFormat="1" applyFont="1" applyFill="1" applyBorder="1"/>
    <xf numFmtId="0" fontId="5" fillId="0" borderId="8" xfId="0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9" fillId="0" borderId="0" xfId="3" applyFont="1" applyFill="1" applyBorder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3" applyFont="1" applyFill="1" applyAlignment="1">
      <alignment horizontal="center"/>
    </xf>
    <xf numFmtId="164" fontId="5" fillId="0" borderId="0" xfId="3" applyFont="1" applyFill="1"/>
    <xf numFmtId="166" fontId="5" fillId="0" borderId="0" xfId="3" applyNumberFormat="1" applyFont="1" applyFill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4" fontId="5" fillId="0" borderId="0" xfId="1" applyNumberFormat="1" applyFont="1" applyFill="1"/>
    <xf numFmtId="164" fontId="5" fillId="0" borderId="1" xfId="3" applyFont="1" applyFill="1" applyBorder="1" applyAlignment="1">
      <alignment horizontal="center"/>
    </xf>
    <xf numFmtId="164" fontId="5" fillId="0" borderId="2" xfId="3" applyFont="1" applyFill="1" applyBorder="1"/>
    <xf numFmtId="166" fontId="5" fillId="0" borderId="10" xfId="1" applyNumberFormat="1" applyFont="1" applyFill="1" applyBorder="1" applyAlignment="1">
      <alignment horizontal="center"/>
    </xf>
    <xf numFmtId="0" fontId="5" fillId="0" borderId="11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0" fontId="5" fillId="0" borderId="12" xfId="1" applyFont="1" applyFill="1" applyBorder="1" applyAlignment="1">
      <alignment horizontal="center"/>
    </xf>
    <xf numFmtId="164" fontId="5" fillId="0" borderId="2" xfId="3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right"/>
    </xf>
    <xf numFmtId="0" fontId="5" fillId="0" borderId="10" xfId="1" applyFont="1" applyFill="1" applyBorder="1" applyAlignment="1">
      <alignment horizontal="center"/>
    </xf>
    <xf numFmtId="164" fontId="5" fillId="0" borderId="6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0" fontId="5" fillId="0" borderId="13" xfId="1" applyFont="1" applyFill="1" applyBorder="1"/>
    <xf numFmtId="164" fontId="5" fillId="0" borderId="13" xfId="2" applyFont="1" applyFill="1" applyBorder="1" applyAlignment="1">
      <alignment horizontal="right"/>
    </xf>
    <xf numFmtId="164" fontId="5" fillId="0" borderId="1" xfId="3" applyFont="1" applyFill="1" applyBorder="1"/>
    <xf numFmtId="164" fontId="5" fillId="0" borderId="14" xfId="3" applyFont="1" applyFill="1" applyBorder="1" applyAlignment="1">
      <alignment horizontal="center"/>
    </xf>
    <xf numFmtId="164" fontId="5" fillId="0" borderId="13" xfId="3" applyFont="1" applyFill="1" applyBorder="1" applyAlignment="1">
      <alignment horizontal="right"/>
    </xf>
    <xf numFmtId="14" fontId="5" fillId="0" borderId="1" xfId="1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right"/>
    </xf>
    <xf numFmtId="164" fontId="9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164" fontId="2" fillId="0" borderId="0" xfId="3" applyFont="1" applyFill="1" applyBorder="1"/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2" fillId="0" borderId="0" xfId="1" applyFont="1" applyFill="1"/>
    <xf numFmtId="164" fontId="13" fillId="0" borderId="0" xfId="3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4" fontId="14" fillId="0" borderId="0" xfId="0" applyNumberFormat="1" applyFont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/>
    <xf numFmtId="0" fontId="4" fillId="0" borderId="0" xfId="0" applyFont="1" applyFill="1" applyAlignment="1">
      <alignment horizontal="left"/>
    </xf>
    <xf numFmtId="14" fontId="5" fillId="0" borderId="13" xfId="3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19" fillId="0" borderId="0" xfId="8" applyFont="1"/>
    <xf numFmtId="0" fontId="20" fillId="0" borderId="0" xfId="9" applyFont="1" applyFill="1" applyBorder="1" applyAlignment="1">
      <alignment horizontal="center"/>
    </xf>
    <xf numFmtId="0" fontId="21" fillId="0" borderId="0" xfId="9" applyFont="1" applyFill="1" applyAlignment="1">
      <alignment horizontal="left"/>
    </xf>
    <xf numFmtId="0" fontId="20" fillId="0" borderId="0" xfId="9" applyFont="1" applyFill="1" applyAlignment="1">
      <alignment horizontal="left"/>
    </xf>
    <xf numFmtId="167" fontId="21" fillId="0" borderId="0" xfId="9" applyNumberFormat="1" applyFont="1" applyFill="1" applyBorder="1" applyAlignment="1">
      <alignment horizontal="left"/>
    </xf>
    <xf numFmtId="0" fontId="20" fillId="0" borderId="0" xfId="9" applyFont="1" applyFill="1" applyAlignment="1">
      <alignment horizontal="center"/>
    </xf>
    <xf numFmtId="168" fontId="20" fillId="0" borderId="0" xfId="9" applyNumberFormat="1" applyFont="1" applyFill="1" applyBorder="1" applyAlignment="1">
      <alignment horizontal="center"/>
    </xf>
    <xf numFmtId="1" fontId="20" fillId="0" borderId="0" xfId="10" applyNumberFormat="1" applyFont="1" applyFill="1" applyBorder="1" applyAlignment="1">
      <alignment horizontal="center"/>
    </xf>
    <xf numFmtId="0" fontId="20" fillId="0" borderId="0" xfId="9" applyFont="1" applyFill="1" applyAlignment="1">
      <alignment horizontal="right"/>
    </xf>
    <xf numFmtId="169" fontId="22" fillId="2" borderId="4" xfId="9" applyNumberFormat="1" applyFont="1" applyFill="1" applyBorder="1" applyAlignment="1">
      <alignment horizontal="center" vertical="center"/>
    </xf>
    <xf numFmtId="168" fontId="22" fillId="2" borderId="15" xfId="9" applyNumberFormat="1" applyFont="1" applyFill="1" applyBorder="1" applyAlignment="1">
      <alignment horizontal="center" vertical="center"/>
    </xf>
    <xf numFmtId="10" fontId="22" fillId="2" borderId="4" xfId="10" applyNumberFormat="1" applyFont="1" applyFill="1" applyBorder="1" applyAlignment="1">
      <alignment horizontal="center" vertical="center"/>
    </xf>
    <xf numFmtId="171" fontId="22" fillId="2" borderId="15" xfId="11" applyNumberFormat="1" applyFont="1" applyFill="1" applyBorder="1" applyAlignment="1">
      <alignment horizontal="center" vertical="center"/>
    </xf>
    <xf numFmtId="171" fontId="22" fillId="2" borderId="9" xfId="11" applyNumberFormat="1" applyFont="1" applyFill="1" applyBorder="1" applyAlignment="1">
      <alignment horizontal="center" vertical="center"/>
    </xf>
    <xf numFmtId="0" fontId="19" fillId="3" borderId="16" xfId="9" applyNumberFormat="1" applyFont="1" applyFill="1" applyBorder="1" applyAlignment="1">
      <alignment horizontal="left"/>
    </xf>
    <xf numFmtId="0" fontId="21" fillId="0" borderId="0" xfId="9" applyFont="1" applyFill="1" applyBorder="1" applyAlignment="1">
      <alignment horizontal="left"/>
    </xf>
    <xf numFmtId="167" fontId="21" fillId="0" borderId="6" xfId="12" applyNumberFormat="1" applyFont="1" applyFill="1" applyBorder="1" applyAlignment="1">
      <alignment horizontal="center"/>
    </xf>
    <xf numFmtId="10" fontId="21" fillId="0" borderId="10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0" xfId="14" applyNumberFormat="1" applyFont="1" applyBorder="1" applyAlignment="1">
      <alignment horizontal="right"/>
    </xf>
    <xf numFmtId="0" fontId="19" fillId="0" borderId="17" xfId="9" applyNumberFormat="1" applyFont="1" applyBorder="1" applyAlignment="1">
      <alignment horizontal="left"/>
    </xf>
    <xf numFmtId="0" fontId="24" fillId="4" borderId="18" xfId="9" applyNumberFormat="1" applyFont="1" applyFill="1" applyBorder="1" applyAlignment="1">
      <alignment horizontal="left"/>
    </xf>
    <xf numFmtId="0" fontId="20" fillId="4" borderId="4" xfId="9" applyFont="1" applyFill="1" applyBorder="1" applyAlignment="1">
      <alignment horizontal="left"/>
    </xf>
    <xf numFmtId="167" fontId="20" fillId="4" borderId="15" xfId="9" applyNumberFormat="1" applyFont="1" applyFill="1" applyBorder="1" applyAlignment="1">
      <alignment horizontal="center"/>
    </xf>
    <xf numFmtId="167" fontId="20" fillId="4" borderId="4" xfId="9" applyNumberFormat="1" applyFont="1" applyFill="1" applyBorder="1" applyAlignment="1">
      <alignment horizontal="center"/>
    </xf>
    <xf numFmtId="10" fontId="20" fillId="4" borderId="4" xfId="10" applyNumberFormat="1" applyFont="1" applyFill="1" applyBorder="1" applyAlignment="1">
      <alignment horizontal="center"/>
    </xf>
    <xf numFmtId="3" fontId="20" fillId="4" borderId="15" xfId="11" applyNumberFormat="1" applyFont="1" applyFill="1" applyBorder="1" applyAlignment="1"/>
    <xf numFmtId="0" fontId="19" fillId="3" borderId="17" xfId="9" applyNumberFormat="1" applyFont="1" applyFill="1" applyBorder="1" applyAlignment="1">
      <alignment horizontal="left"/>
    </xf>
    <xf numFmtId="0" fontId="20" fillId="4" borderId="5" xfId="9" applyFont="1" applyFill="1" applyBorder="1" applyAlignment="1">
      <alignment horizontal="left"/>
    </xf>
    <xf numFmtId="10" fontId="20" fillId="4" borderId="4" xfId="15" applyNumberFormat="1" applyFont="1" applyFill="1" applyBorder="1" applyAlignment="1">
      <alignment horizontal="center"/>
    </xf>
    <xf numFmtId="3" fontId="20" fillId="4" borderId="15" xfId="16" applyNumberFormat="1" applyFont="1" applyFill="1" applyBorder="1" applyAlignment="1"/>
    <xf numFmtId="0" fontId="25" fillId="4" borderId="19" xfId="9" applyNumberFormat="1" applyFont="1" applyFill="1" applyBorder="1" applyAlignment="1">
      <alignment horizontal="left"/>
    </xf>
    <xf numFmtId="0" fontId="25" fillId="4" borderId="3" xfId="9" applyFont="1" applyFill="1" applyBorder="1" applyAlignment="1">
      <alignment horizontal="left"/>
    </xf>
    <xf numFmtId="167" fontId="25" fillId="4" borderId="2" xfId="9" applyNumberFormat="1" applyFont="1" applyFill="1" applyBorder="1" applyAlignment="1">
      <alignment horizontal="center"/>
    </xf>
    <xf numFmtId="10" fontId="25" fillId="4" borderId="12" xfId="10" applyNumberFormat="1" applyFont="1" applyFill="1" applyBorder="1" applyAlignment="1">
      <alignment horizontal="center"/>
    </xf>
    <xf numFmtId="3" fontId="25" fillId="4" borderId="15" xfId="11" applyNumberFormat="1" applyFont="1" applyFill="1" applyBorder="1" applyAlignment="1">
      <alignment horizontal="right"/>
    </xf>
    <xf numFmtId="0" fontId="21" fillId="0" borderId="0" xfId="9" applyFont="1" applyFill="1" applyBorder="1" applyAlignment="1">
      <alignment horizontal="center"/>
    </xf>
    <xf numFmtId="167" fontId="21" fillId="0" borderId="0" xfId="9" applyNumberFormat="1" applyFont="1" applyFill="1" applyBorder="1" applyAlignment="1">
      <alignment horizontal="center"/>
    </xf>
    <xf numFmtId="10" fontId="21" fillId="0" borderId="0" xfId="10" applyNumberFormat="1" applyFont="1" applyFill="1" applyBorder="1" applyAlignment="1">
      <alignment horizontal="center"/>
    </xf>
    <xf numFmtId="3" fontId="21" fillId="0" borderId="0" xfId="11" applyNumberFormat="1" applyFont="1" applyFill="1" applyBorder="1" applyAlignment="1">
      <alignment horizontal="right"/>
    </xf>
    <xf numFmtId="170" fontId="19" fillId="0" borderId="0" xfId="14" applyFont="1"/>
    <xf numFmtId="167" fontId="26" fillId="0" borderId="0" xfId="9" applyNumberFormat="1" applyFont="1" applyFill="1" applyBorder="1" applyAlignment="1">
      <alignment horizontal="center"/>
    </xf>
    <xf numFmtId="167" fontId="20" fillId="0" borderId="0" xfId="9" applyNumberFormat="1" applyFont="1" applyFill="1" applyBorder="1" applyAlignment="1">
      <alignment horizontal="center"/>
    </xf>
    <xf numFmtId="0" fontId="21" fillId="0" borderId="0" xfId="9" applyFont="1" applyFill="1" applyAlignment="1">
      <alignment horizontal="right"/>
    </xf>
    <xf numFmtId="169" fontId="22" fillId="2" borderId="12" xfId="9" applyNumberFormat="1" applyFont="1" applyFill="1" applyBorder="1" applyAlignment="1">
      <alignment horizontal="center" vertical="center"/>
    </xf>
    <xf numFmtId="168" fontId="22" fillId="2" borderId="5" xfId="9" applyNumberFormat="1" applyFont="1" applyFill="1" applyBorder="1" applyAlignment="1">
      <alignment horizontal="center" vertical="center"/>
    </xf>
    <xf numFmtId="10" fontId="22" fillId="2" borderId="15" xfId="10" applyNumberFormat="1" applyFont="1" applyFill="1" applyBorder="1" applyAlignment="1">
      <alignment horizontal="center" vertical="center"/>
    </xf>
    <xf numFmtId="10" fontId="22" fillId="2" borderId="9" xfId="10" applyNumberFormat="1" applyFont="1" applyFill="1" applyBorder="1" applyAlignment="1">
      <alignment horizontal="center" vertical="center"/>
    </xf>
    <xf numFmtId="0" fontId="21" fillId="0" borderId="10" xfId="9" applyFont="1" applyFill="1" applyBorder="1" applyAlignment="1">
      <alignment horizontal="left"/>
    </xf>
    <xf numFmtId="167" fontId="21" fillId="0" borderId="0" xfId="12" applyNumberFormat="1" applyFont="1" applyFill="1" applyBorder="1" applyAlignment="1">
      <alignment horizontal="center"/>
    </xf>
    <xf numFmtId="10" fontId="21" fillId="0" borderId="6" xfId="13" applyNumberFormat="1" applyFont="1" applyFill="1" applyBorder="1" applyAlignment="1">
      <alignment horizontal="center"/>
    </xf>
    <xf numFmtId="3" fontId="21" fillId="0" borderId="7" xfId="11" applyNumberFormat="1" applyFont="1" applyFill="1" applyBorder="1" applyAlignment="1">
      <alignment horizontal="right"/>
    </xf>
    <xf numFmtId="3" fontId="21" fillId="0" borderId="6" xfId="14" applyNumberFormat="1" applyFont="1" applyFill="1" applyBorder="1" applyAlignment="1">
      <alignment horizontal="right"/>
    </xf>
    <xf numFmtId="0" fontId="21" fillId="0" borderId="7" xfId="9" applyFont="1" applyFill="1" applyBorder="1" applyAlignment="1">
      <alignment horizontal="left"/>
    </xf>
    <xf numFmtId="10" fontId="21" fillId="0" borderId="6" xfId="17" applyNumberFormat="1" applyFont="1" applyFill="1" applyBorder="1" applyAlignment="1">
      <alignment horizontal="center"/>
    </xf>
    <xf numFmtId="10" fontId="21" fillId="0" borderId="7" xfId="10" applyNumberFormat="1" applyFont="1" applyFill="1" applyBorder="1" applyAlignment="1">
      <alignment horizontal="right"/>
    </xf>
    <xf numFmtId="167" fontId="21" fillId="0" borderId="0" xfId="18" applyNumberFormat="1" applyFont="1" applyFill="1" applyAlignment="1">
      <alignment horizontal="center"/>
    </xf>
    <xf numFmtId="0" fontId="27" fillId="0" borderId="6" xfId="9" applyFont="1" applyFill="1" applyBorder="1" applyAlignment="1">
      <alignment horizontal="left"/>
    </xf>
    <xf numFmtId="167" fontId="27" fillId="0" borderId="6" xfId="12" applyNumberFormat="1" applyFont="1" applyFill="1" applyBorder="1" applyAlignment="1">
      <alignment horizontal="center"/>
    </xf>
    <xf numFmtId="10" fontId="27" fillId="0" borderId="6" xfId="17" applyNumberFormat="1" applyFont="1" applyFill="1" applyBorder="1" applyAlignment="1">
      <alignment horizontal="center"/>
    </xf>
    <xf numFmtId="3" fontId="28" fillId="0" borderId="6" xfId="14" applyNumberFormat="1" applyFont="1" applyFill="1" applyBorder="1" applyAlignment="1">
      <alignment horizontal="right"/>
    </xf>
    <xf numFmtId="0" fontId="27" fillId="0" borderId="7" xfId="9" applyFont="1" applyFill="1" applyBorder="1" applyAlignment="1">
      <alignment horizontal="left"/>
    </xf>
    <xf numFmtId="3" fontId="27" fillId="0" borderId="6" xfId="14" applyNumberFormat="1" applyFont="1" applyFill="1" applyBorder="1" applyAlignment="1">
      <alignment horizontal="right"/>
    </xf>
    <xf numFmtId="0" fontId="27" fillId="0" borderId="0" xfId="8" applyFont="1"/>
    <xf numFmtId="0" fontId="24" fillId="5" borderId="4" xfId="9" applyNumberFormat="1" applyFont="1" applyFill="1" applyBorder="1" applyAlignment="1">
      <alignment horizontal="left"/>
    </xf>
    <xf numFmtId="0" fontId="20" fillId="5" borderId="4" xfId="9" applyFont="1" applyFill="1" applyBorder="1" applyAlignment="1">
      <alignment horizontal="left"/>
    </xf>
    <xf numFmtId="167" fontId="20" fillId="5" borderId="15" xfId="9" applyNumberFormat="1" applyFont="1" applyFill="1" applyBorder="1" applyAlignment="1">
      <alignment horizontal="center"/>
    </xf>
    <xf numFmtId="167" fontId="20" fillId="5" borderId="5" xfId="9" applyNumberFormat="1" applyFont="1" applyFill="1" applyBorder="1" applyAlignment="1">
      <alignment horizontal="center"/>
    </xf>
    <xf numFmtId="10" fontId="20" fillId="5" borderId="15" xfId="10" applyNumberFormat="1" applyFont="1" applyFill="1" applyBorder="1" applyAlignment="1">
      <alignment horizontal="center"/>
    </xf>
    <xf numFmtId="10" fontId="20" fillId="5" borderId="9" xfId="10" applyNumberFormat="1" applyFont="1" applyFill="1" applyBorder="1" applyAlignment="1">
      <alignment horizontal="right"/>
    </xf>
    <xf numFmtId="3" fontId="20" fillId="5" borderId="15" xfId="11" applyNumberFormat="1" applyFont="1" applyFill="1" applyBorder="1" applyAlignment="1">
      <alignment horizontal="right"/>
    </xf>
    <xf numFmtId="0" fontId="20" fillId="0" borderId="9" xfId="9" applyFont="1" applyFill="1" applyBorder="1" applyAlignment="1">
      <alignment horizontal="left"/>
    </xf>
    <xf numFmtId="0" fontId="21" fillId="0" borderId="6" xfId="9" applyFont="1" applyFill="1" applyBorder="1" applyAlignment="1">
      <alignment horizontal="left"/>
    </xf>
    <xf numFmtId="10" fontId="21" fillId="0" borderId="6" xfId="19" applyNumberFormat="1" applyFont="1" applyFill="1" applyBorder="1" applyAlignment="1">
      <alignment horizontal="center"/>
    </xf>
    <xf numFmtId="3" fontId="21" fillId="0" borderId="6" xfId="20" applyNumberFormat="1" applyFont="1" applyBorder="1" applyAlignment="1">
      <alignment horizontal="right"/>
    </xf>
    <xf numFmtId="0" fontId="27" fillId="3" borderId="20" xfId="9" applyNumberFormat="1" applyFont="1" applyFill="1" applyBorder="1" applyAlignment="1">
      <alignment horizontal="left"/>
    </xf>
    <xf numFmtId="3" fontId="27" fillId="0" borderId="6" xfId="20" applyNumberFormat="1" applyFont="1" applyBorder="1" applyAlignment="1">
      <alignment horizontal="right"/>
    </xf>
    <xf numFmtId="0" fontId="27" fillId="0" borderId="17" xfId="9" applyNumberFormat="1" applyFont="1" applyBorder="1" applyAlignment="1">
      <alignment horizontal="left"/>
    </xf>
    <xf numFmtId="167" fontId="20" fillId="4" borderId="5" xfId="9" applyNumberFormat="1" applyFont="1" applyFill="1" applyBorder="1" applyAlignment="1">
      <alignment horizontal="center"/>
    </xf>
    <xf numFmtId="10" fontId="20" fillId="4" borderId="15" xfId="10" applyNumberFormat="1" applyFont="1" applyFill="1" applyBorder="1" applyAlignment="1">
      <alignment horizontal="center"/>
    </xf>
    <xf numFmtId="3" fontId="20" fillId="4" borderId="9" xfId="11" applyNumberFormat="1" applyFont="1" applyFill="1" applyBorder="1" applyAlignment="1">
      <alignment horizontal="right"/>
    </xf>
    <xf numFmtId="3" fontId="20" fillId="4" borderId="15" xfId="11" applyNumberFormat="1" applyFont="1" applyFill="1" applyBorder="1" applyAlignment="1">
      <alignment horizontal="right"/>
    </xf>
    <xf numFmtId="0" fontId="20" fillId="4" borderId="9" xfId="9" applyFont="1" applyFill="1" applyBorder="1" applyAlignment="1">
      <alignment horizontal="left"/>
    </xf>
    <xf numFmtId="0" fontId="19" fillId="0" borderId="21" xfId="9" applyNumberFormat="1" applyFont="1" applyBorder="1" applyAlignment="1">
      <alignment horizontal="left"/>
    </xf>
    <xf numFmtId="0" fontId="20" fillId="0" borderId="0" xfId="9" applyFont="1" applyFill="1" applyBorder="1" applyAlignment="1">
      <alignment horizontal="left"/>
    </xf>
    <xf numFmtId="167" fontId="21" fillId="0" borderId="6" xfId="9" applyNumberFormat="1" applyFont="1" applyFill="1" applyBorder="1" applyAlignment="1">
      <alignment horizontal="center"/>
    </xf>
    <xf numFmtId="10" fontId="21" fillId="0" borderId="6" xfId="10" applyNumberFormat="1" applyFont="1" applyFill="1" applyBorder="1" applyAlignment="1">
      <alignment horizontal="center"/>
    </xf>
    <xf numFmtId="3" fontId="21" fillId="0" borderId="6" xfId="11" applyNumberFormat="1" applyFont="1" applyFill="1" applyBorder="1" applyAlignment="1">
      <alignment horizontal="right"/>
    </xf>
    <xf numFmtId="0" fontId="19" fillId="3" borderId="21" xfId="9" applyNumberFormat="1" applyFont="1" applyFill="1" applyBorder="1" applyAlignment="1">
      <alignment horizontal="left"/>
    </xf>
    <xf numFmtId="167" fontId="21" fillId="0" borderId="6" xfId="21" applyNumberFormat="1" applyFont="1" applyFill="1" applyBorder="1" applyAlignment="1">
      <alignment horizontal="center"/>
    </xf>
    <xf numFmtId="167" fontId="21" fillId="0" borderId="0" xfId="21" applyNumberFormat="1" applyFont="1" applyFill="1" applyBorder="1" applyAlignment="1">
      <alignment horizontal="center"/>
    </xf>
    <xf numFmtId="167" fontId="21" fillId="0" borderId="6" xfId="8" applyNumberFormat="1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167" fontId="21" fillId="0" borderId="6" xfId="18" applyNumberFormat="1" applyFont="1" applyFill="1" applyBorder="1" applyAlignment="1">
      <alignment horizontal="center"/>
    </xf>
    <xf numFmtId="167" fontId="21" fillId="0" borderId="0" xfId="18" applyNumberFormat="1" applyFont="1" applyFill="1" applyBorder="1" applyAlignment="1">
      <alignment horizontal="center"/>
    </xf>
    <xf numFmtId="9" fontId="21" fillId="0" borderId="7" xfId="10" applyFont="1" applyFill="1" applyBorder="1" applyAlignment="1">
      <alignment horizontal="right"/>
    </xf>
    <xf numFmtId="167" fontId="21" fillId="0" borderId="6" xfId="22" applyNumberFormat="1" applyFont="1" applyFill="1" applyBorder="1" applyAlignment="1">
      <alignment horizontal="center"/>
    </xf>
    <xf numFmtId="167" fontId="21" fillId="0" borderId="0" xfId="22" applyNumberFormat="1" applyFont="1" applyFill="1" applyBorder="1" applyAlignment="1">
      <alignment horizontal="center"/>
    </xf>
    <xf numFmtId="167" fontId="21" fillId="0" borderId="6" xfId="23" applyNumberFormat="1" applyFont="1" applyFill="1" applyBorder="1" applyAlignment="1">
      <alignment horizontal="center"/>
    </xf>
    <xf numFmtId="167" fontId="21" fillId="0" borderId="0" xfId="23" applyNumberFormat="1" applyFont="1" applyFill="1" applyBorder="1" applyAlignment="1">
      <alignment horizontal="center"/>
    </xf>
    <xf numFmtId="167" fontId="21" fillId="0" borderId="6" xfId="24" applyNumberFormat="1" applyFont="1" applyFill="1" applyBorder="1" applyAlignment="1">
      <alignment horizontal="center"/>
    </xf>
    <xf numFmtId="167" fontId="21" fillId="0" borderId="0" xfId="24" applyNumberFormat="1" applyFont="1" applyFill="1" applyBorder="1" applyAlignment="1">
      <alignment horizontal="center"/>
    </xf>
    <xf numFmtId="0" fontId="27" fillId="0" borderId="0" xfId="9" applyFont="1" applyFill="1" applyBorder="1" applyAlignment="1">
      <alignment horizontal="left"/>
    </xf>
    <xf numFmtId="9" fontId="27" fillId="0" borderId="7" xfId="10" applyFont="1" applyFill="1" applyBorder="1" applyAlignment="1">
      <alignment horizontal="right"/>
    </xf>
    <xf numFmtId="9" fontId="19" fillId="0" borderId="7" xfId="10" applyFont="1" applyFill="1" applyBorder="1" applyAlignment="1">
      <alignment horizontal="right"/>
    </xf>
    <xf numFmtId="0" fontId="19" fillId="3" borderId="20" xfId="9" applyNumberFormat="1" applyFont="1" applyFill="1" applyBorder="1" applyAlignment="1">
      <alignment horizontal="left"/>
    </xf>
    <xf numFmtId="0" fontId="20" fillId="0" borderId="10" xfId="9" applyFont="1" applyFill="1" applyBorder="1" applyAlignment="1">
      <alignment horizontal="left"/>
    </xf>
    <xf numFmtId="3" fontId="21" fillId="0" borderId="7" xfId="9" applyNumberFormat="1" applyFont="1" applyFill="1" applyBorder="1" applyAlignment="1">
      <alignment horizontal="right"/>
    </xf>
    <xf numFmtId="0" fontId="21" fillId="0" borderId="6" xfId="9" applyFont="1" applyFill="1" applyBorder="1" applyAlignment="1">
      <alignment horizontal="right"/>
    </xf>
    <xf numFmtId="0" fontId="19" fillId="0" borderId="20" xfId="9" applyNumberFormat="1" applyFont="1" applyBorder="1" applyAlignment="1">
      <alignment horizontal="left"/>
    </xf>
    <xf numFmtId="170" fontId="19" fillId="0" borderId="0" xfId="8" applyNumberFormat="1" applyFont="1"/>
    <xf numFmtId="167" fontId="21" fillId="0" borderId="6" xfId="4" applyNumberFormat="1" applyFont="1" applyFill="1" applyBorder="1" applyAlignment="1">
      <alignment horizontal="center"/>
    </xf>
    <xf numFmtId="167" fontId="21" fillId="0" borderId="0" xfId="4" applyNumberFormat="1" applyFont="1" applyFill="1" applyBorder="1" applyAlignment="1">
      <alignment horizontal="center"/>
    </xf>
    <xf numFmtId="167" fontId="29" fillId="0" borderId="6" xfId="4" applyNumberFormat="1" applyFont="1" applyFill="1" applyBorder="1" applyAlignment="1">
      <alignment horizontal="center"/>
    </xf>
    <xf numFmtId="167" fontId="29" fillId="0" borderId="0" xfId="4" applyNumberFormat="1" applyFont="1" applyFill="1" applyBorder="1" applyAlignment="1">
      <alignment horizontal="center"/>
    </xf>
    <xf numFmtId="167" fontId="21" fillId="0" borderId="6" xfId="10" applyNumberFormat="1" applyFont="1" applyFill="1" applyBorder="1" applyAlignment="1">
      <alignment horizontal="center"/>
    </xf>
    <xf numFmtId="167" fontId="21" fillId="0" borderId="0" xfId="10" applyNumberFormat="1" applyFont="1" applyFill="1" applyBorder="1" applyAlignment="1">
      <alignment horizontal="center"/>
    </xf>
    <xf numFmtId="3" fontId="21" fillId="0" borderId="6" xfId="16" applyNumberFormat="1" applyFont="1" applyFill="1" applyBorder="1" applyAlignment="1">
      <alignment horizontal="right"/>
    </xf>
    <xf numFmtId="0" fontId="20" fillId="5" borderId="12" xfId="9" applyFont="1" applyFill="1" applyBorder="1" applyAlignment="1"/>
    <xf numFmtId="167" fontId="20" fillId="5" borderId="2" xfId="9" applyNumberFormat="1" applyFont="1" applyFill="1" applyBorder="1" applyAlignment="1">
      <alignment horizontal="center"/>
    </xf>
    <xf numFmtId="167" fontId="20" fillId="5" borderId="3" xfId="9" applyNumberFormat="1" applyFont="1" applyFill="1" applyBorder="1" applyAlignment="1">
      <alignment horizontal="center"/>
    </xf>
    <xf numFmtId="10" fontId="20" fillId="5" borderId="2" xfId="10" applyNumberFormat="1" applyFont="1" applyFill="1" applyBorder="1" applyAlignment="1">
      <alignment horizontal="center"/>
    </xf>
    <xf numFmtId="3" fontId="20" fillId="5" borderId="11" xfId="11" applyNumberFormat="1" applyFont="1" applyFill="1" applyBorder="1" applyAlignment="1">
      <alignment horizontal="right"/>
    </xf>
    <xf numFmtId="3" fontId="20" fillId="5" borderId="2" xfId="11" applyNumberFormat="1" applyFont="1" applyFill="1" applyBorder="1" applyAlignment="1">
      <alignment horizontal="right"/>
    </xf>
    <xf numFmtId="0" fontId="20" fillId="0" borderId="11" xfId="9" applyFont="1" applyFill="1" applyBorder="1" applyAlignment="1">
      <alignment horizontal="left"/>
    </xf>
    <xf numFmtId="0" fontId="21" fillId="6" borderId="10" xfId="9" applyFont="1" applyFill="1" applyBorder="1" applyAlignment="1">
      <alignment horizontal="left"/>
    </xf>
    <xf numFmtId="167" fontId="20" fillId="6" borderId="3" xfId="9" applyNumberFormat="1" applyFont="1" applyFill="1" applyBorder="1" applyAlignment="1">
      <alignment horizontal="center"/>
    </xf>
    <xf numFmtId="10" fontId="21" fillId="6" borderId="6" xfId="10" applyNumberFormat="1" applyFont="1" applyFill="1" applyBorder="1" applyAlignment="1">
      <alignment horizontal="center"/>
    </xf>
    <xf numFmtId="10" fontId="21" fillId="6" borderId="7" xfId="10" applyNumberFormat="1" applyFont="1" applyFill="1" applyBorder="1" applyAlignment="1">
      <alignment horizontal="right"/>
    </xf>
    <xf numFmtId="3" fontId="21" fillId="6" borderId="6" xfId="11" applyNumberFormat="1" applyFont="1" applyFill="1" applyBorder="1" applyAlignment="1">
      <alignment horizontal="right"/>
    </xf>
    <xf numFmtId="0" fontId="19" fillId="0" borderId="7" xfId="8" applyFont="1" applyBorder="1"/>
    <xf numFmtId="0" fontId="30" fillId="4" borderId="4" xfId="9" applyFont="1" applyFill="1" applyBorder="1" applyAlignment="1">
      <alignment horizontal="left"/>
    </xf>
    <xf numFmtId="0" fontId="30" fillId="4" borderId="5" xfId="9" applyFont="1" applyFill="1" applyBorder="1" applyAlignment="1">
      <alignment horizontal="center"/>
    </xf>
    <xf numFmtId="168" fontId="30" fillId="4" borderId="5" xfId="10" applyNumberFormat="1" applyFont="1" applyFill="1" applyBorder="1" applyAlignment="1">
      <alignment horizontal="center"/>
    </xf>
    <xf numFmtId="10" fontId="30" fillId="4" borderId="5" xfId="10" applyNumberFormat="1" applyFont="1" applyFill="1" applyBorder="1" applyAlignment="1">
      <alignment horizontal="center"/>
    </xf>
    <xf numFmtId="3" fontId="30" fillId="4" borderId="5" xfId="11" applyNumberFormat="1" applyFont="1" applyFill="1" applyBorder="1" applyAlignment="1">
      <alignment horizontal="right"/>
    </xf>
    <xf numFmtId="3" fontId="30" fillId="4" borderId="15" xfId="11" applyNumberFormat="1" applyFont="1" applyFill="1" applyBorder="1" applyAlignment="1">
      <alignment horizontal="right"/>
    </xf>
    <xf numFmtId="3" fontId="30" fillId="4" borderId="9" xfId="9" applyNumberFormat="1" applyFont="1" applyFill="1" applyBorder="1" applyAlignment="1">
      <alignment horizontal="left"/>
    </xf>
    <xf numFmtId="0" fontId="30" fillId="4" borderId="14" xfId="8" applyNumberFormat="1" applyFont="1" applyFill="1" applyBorder="1" applyAlignment="1" applyProtection="1">
      <alignment horizontal="left"/>
    </xf>
    <xf numFmtId="168" fontId="31" fillId="4" borderId="1" xfId="8" applyNumberFormat="1" applyFont="1" applyFill="1" applyBorder="1" applyAlignment="1" applyProtection="1">
      <alignment horizontal="center"/>
    </xf>
    <xf numFmtId="10" fontId="31" fillId="4" borderId="1" xfId="8" applyNumberFormat="1" applyFont="1" applyFill="1" applyBorder="1" applyAlignment="1">
      <alignment horizontal="center"/>
    </xf>
    <xf numFmtId="10" fontId="31" fillId="4" borderId="1" xfId="8" applyNumberFormat="1" applyFont="1" applyFill="1" applyBorder="1" applyAlignment="1">
      <alignment horizontal="right"/>
    </xf>
    <xf numFmtId="3" fontId="30" fillId="4" borderId="13" xfId="8" applyNumberFormat="1" applyFont="1" applyFill="1" applyBorder="1" applyAlignment="1">
      <alignment horizontal="right"/>
    </xf>
    <xf numFmtId="0" fontId="31" fillId="4" borderId="8" xfId="8" applyNumberFormat="1" applyFont="1" applyFill="1" applyBorder="1" applyAlignment="1" applyProtection="1">
      <alignment horizontal="left"/>
    </xf>
    <xf numFmtId="168" fontId="21" fillId="0" borderId="0" xfId="9" applyNumberFormat="1" applyFont="1" applyFill="1" applyBorder="1" applyAlignment="1">
      <alignment horizontal="center"/>
    </xf>
    <xf numFmtId="171" fontId="21" fillId="0" borderId="0" xfId="9" applyNumberFormat="1" applyFont="1" applyFill="1" applyBorder="1" applyAlignment="1">
      <alignment horizontal="center"/>
    </xf>
    <xf numFmtId="10" fontId="21" fillId="0" borderId="0" xfId="9" applyNumberFormat="1" applyFont="1" applyFill="1" applyBorder="1" applyAlignment="1">
      <alignment horizontal="right"/>
    </xf>
    <xf numFmtId="3" fontId="21" fillId="0" borderId="0" xfId="9" applyNumberFormat="1" applyFont="1" applyFill="1" applyBorder="1" applyAlignment="1">
      <alignment horizontal="right"/>
    </xf>
    <xf numFmtId="170" fontId="21" fillId="0" borderId="0" xfId="14" applyFont="1" applyFill="1" applyAlignment="1">
      <alignment horizontal="left"/>
    </xf>
    <xf numFmtId="3" fontId="19" fillId="0" borderId="0" xfId="8" applyNumberFormat="1" applyFont="1"/>
    <xf numFmtId="0" fontId="21" fillId="0" borderId="4" xfId="9" applyFont="1" applyFill="1" applyBorder="1" applyAlignment="1">
      <alignment horizontal="center"/>
    </xf>
    <xf numFmtId="0" fontId="21" fillId="0" borderId="5" xfId="9" applyFont="1" applyFill="1" applyBorder="1" applyAlignment="1">
      <alignment horizontal="center"/>
    </xf>
    <xf numFmtId="167" fontId="26" fillId="0" borderId="5" xfId="9" applyNumberFormat="1" applyFont="1" applyFill="1" applyBorder="1" applyAlignment="1">
      <alignment horizontal="center"/>
    </xf>
    <xf numFmtId="10" fontId="21" fillId="0" borderId="5" xfId="10" applyNumberFormat="1" applyFont="1" applyFill="1" applyBorder="1" applyAlignment="1">
      <alignment horizontal="center"/>
    </xf>
    <xf numFmtId="3" fontId="21" fillId="0" borderId="5" xfId="11" applyNumberFormat="1" applyFont="1" applyFill="1" applyBorder="1" applyAlignment="1">
      <alignment horizontal="right"/>
    </xf>
    <xf numFmtId="0" fontId="21" fillId="0" borderId="5" xfId="9" applyFont="1" applyFill="1" applyBorder="1" applyAlignment="1">
      <alignment horizontal="right"/>
    </xf>
    <xf numFmtId="172" fontId="32" fillId="0" borderId="5" xfId="14" applyNumberFormat="1" applyFont="1" applyFill="1" applyBorder="1" applyAlignment="1">
      <alignment horizontal="right"/>
    </xf>
    <xf numFmtId="170" fontId="21" fillId="0" borderId="5" xfId="14" applyFont="1" applyFill="1" applyBorder="1" applyAlignment="1">
      <alignment horizontal="left"/>
    </xf>
    <xf numFmtId="167" fontId="21" fillId="0" borderId="0" xfId="9" applyNumberFormat="1" applyFont="1" applyFill="1" applyAlignment="1">
      <alignment horizontal="left"/>
    </xf>
    <xf numFmtId="0" fontId="21" fillId="0" borderId="0" xfId="9" applyFont="1" applyFill="1" applyAlignment="1">
      <alignment horizontal="center"/>
    </xf>
    <xf numFmtId="169" fontId="22" fillId="2" borderId="12" xfId="9" applyNumberFormat="1" applyFont="1" applyFill="1" applyBorder="1" applyAlignment="1">
      <alignment horizontal="center" vertical="center" wrapText="1"/>
    </xf>
    <xf numFmtId="169" fontId="22" fillId="2" borderId="2" xfId="9" applyNumberFormat="1" applyFont="1" applyFill="1" applyBorder="1" applyAlignment="1">
      <alignment horizontal="center" vertical="center" wrapText="1"/>
    </xf>
    <xf numFmtId="169" fontId="22" fillId="2" borderId="3" xfId="9" applyNumberFormat="1" applyFont="1" applyFill="1" applyBorder="1" applyAlignment="1">
      <alignment horizontal="center" vertical="center"/>
    </xf>
    <xf numFmtId="169" fontId="22" fillId="2" borderId="12" xfId="9" applyNumberFormat="1" applyFont="1" applyFill="1" applyBorder="1" applyAlignment="1">
      <alignment horizontal="center" vertical="center"/>
    </xf>
    <xf numFmtId="169" fontId="22" fillId="2" borderId="11" xfId="9" applyNumberFormat="1" applyFont="1" applyFill="1" applyBorder="1" applyAlignment="1">
      <alignment horizontal="center" vertical="center"/>
    </xf>
    <xf numFmtId="169" fontId="22" fillId="2" borderId="3" xfId="9" applyNumberFormat="1" applyFont="1" applyFill="1" applyBorder="1" applyAlignment="1">
      <alignment horizontal="center" vertical="center" wrapText="1"/>
    </xf>
    <xf numFmtId="169" fontId="22" fillId="2" borderId="2" xfId="9" applyNumberFormat="1" applyFont="1" applyFill="1" applyBorder="1" applyAlignment="1">
      <alignment horizontal="center" vertical="center"/>
    </xf>
    <xf numFmtId="169" fontId="22" fillId="2" borderId="11" xfId="9" applyNumberFormat="1" applyFont="1" applyFill="1" applyBorder="1" applyAlignment="1">
      <alignment horizontal="center" vertical="center"/>
    </xf>
    <xf numFmtId="169" fontId="22" fillId="2" borderId="14" xfId="9" applyNumberFormat="1" applyFont="1" applyFill="1" applyBorder="1" applyAlignment="1">
      <alignment horizontal="center" vertical="center" wrapText="1"/>
    </xf>
    <xf numFmtId="169" fontId="22" fillId="2" borderId="13" xfId="9" applyNumberFormat="1" applyFont="1" applyFill="1" applyBorder="1" applyAlignment="1">
      <alignment horizontal="center" vertical="center" wrapText="1"/>
    </xf>
    <xf numFmtId="169" fontId="22" fillId="2" borderId="1" xfId="9" applyNumberFormat="1" applyFont="1" applyFill="1" applyBorder="1" applyAlignment="1">
      <alignment horizontal="center" vertical="center"/>
    </xf>
    <xf numFmtId="169" fontId="22" fillId="2" borderId="14" xfId="9" applyNumberFormat="1" applyFont="1" applyFill="1" applyBorder="1" applyAlignment="1">
      <alignment horizontal="center" vertical="center"/>
    </xf>
    <xf numFmtId="169" fontId="22" fillId="2" borderId="8" xfId="9" applyNumberFormat="1" applyFont="1" applyFill="1" applyBorder="1" applyAlignment="1">
      <alignment horizontal="center" vertical="center"/>
    </xf>
    <xf numFmtId="169" fontId="22" fillId="2" borderId="1" xfId="9" applyNumberFormat="1" applyFont="1" applyFill="1" applyBorder="1" applyAlignment="1">
      <alignment horizontal="center" vertical="center" wrapText="1"/>
    </xf>
    <xf numFmtId="169" fontId="22" fillId="2" borderId="13" xfId="9" applyNumberFormat="1" applyFont="1" applyFill="1" applyBorder="1" applyAlignment="1">
      <alignment horizontal="center" vertical="center"/>
    </xf>
    <xf numFmtId="0" fontId="33" fillId="0" borderId="10" xfId="9" applyFont="1" applyFill="1" applyBorder="1" applyAlignment="1">
      <alignment horizontal="center"/>
    </xf>
    <xf numFmtId="0" fontId="33" fillId="0" borderId="2" xfId="9" applyFont="1" applyFill="1" applyBorder="1" applyAlignment="1">
      <alignment horizontal="center"/>
    </xf>
    <xf numFmtId="0" fontId="21" fillId="0" borderId="2" xfId="9" applyFont="1" applyFill="1" applyBorder="1" applyAlignment="1">
      <alignment horizontal="center"/>
    </xf>
    <xf numFmtId="4" fontId="21" fillId="0" borderId="2" xfId="9" applyNumberFormat="1" applyFont="1" applyFill="1" applyBorder="1" applyAlignment="1">
      <alignment horizontal="center"/>
    </xf>
    <xf numFmtId="4" fontId="21" fillId="0" borderId="6" xfId="9" applyNumberFormat="1" applyFont="1" applyFill="1" applyBorder="1" applyAlignment="1">
      <alignment horizontal="center"/>
    </xf>
    <xf numFmtId="170" fontId="21" fillId="0" borderId="2" xfId="11" applyFont="1" applyFill="1" applyBorder="1" applyAlignment="1">
      <alignment horizontal="left"/>
    </xf>
    <xf numFmtId="0" fontId="21" fillId="0" borderId="6" xfId="24" applyFont="1" applyBorder="1"/>
    <xf numFmtId="0" fontId="33" fillId="0" borderId="6" xfId="9" applyFont="1" applyFill="1" applyBorder="1" applyAlignment="1">
      <alignment horizontal="center"/>
    </xf>
    <xf numFmtId="0" fontId="21" fillId="0" borderId="6" xfId="9" applyFont="1" applyFill="1" applyBorder="1" applyAlignment="1">
      <alignment horizontal="center"/>
    </xf>
    <xf numFmtId="4" fontId="21" fillId="0" borderId="0" xfId="9" applyNumberFormat="1" applyFont="1" applyFill="1" applyBorder="1" applyAlignment="1">
      <alignment horizontal="center"/>
    </xf>
    <xf numFmtId="0" fontId="21" fillId="0" borderId="6" xfId="24" applyFont="1" applyFill="1" applyBorder="1"/>
    <xf numFmtId="4" fontId="21" fillId="0" borderId="6" xfId="11" applyNumberFormat="1" applyFont="1" applyFill="1" applyBorder="1" applyAlignment="1">
      <alignment horizontal="center"/>
    </xf>
    <xf numFmtId="0" fontId="33" fillId="0" borderId="6" xfId="18" applyFont="1" applyBorder="1" applyAlignment="1">
      <alignment horizontal="center"/>
    </xf>
    <xf numFmtId="4" fontId="21" fillId="0" borderId="7" xfId="9" applyNumberFormat="1" applyFont="1" applyFill="1" applyBorder="1" applyAlignment="1">
      <alignment horizontal="center"/>
    </xf>
    <xf numFmtId="0" fontId="33" fillId="0" borderId="13" xfId="18" applyFont="1" applyBorder="1" applyAlignment="1">
      <alignment horizontal="center"/>
    </xf>
    <xf numFmtId="0" fontId="25" fillId="4" borderId="4" xfId="9" applyFont="1" applyFill="1" applyBorder="1" applyAlignment="1">
      <alignment horizontal="center"/>
    </xf>
    <xf numFmtId="0" fontId="25" fillId="4" borderId="15" xfId="9" applyFont="1" applyFill="1" applyBorder="1" applyAlignment="1">
      <alignment horizontal="center"/>
    </xf>
    <xf numFmtId="0" fontId="25" fillId="4" borderId="5" xfId="9" applyFont="1" applyFill="1" applyBorder="1" applyAlignment="1">
      <alignment horizontal="center"/>
    </xf>
    <xf numFmtId="4" fontId="25" fillId="4" borderId="5" xfId="9" applyNumberFormat="1" applyFont="1" applyFill="1" applyBorder="1" applyAlignment="1">
      <alignment horizontal="right"/>
    </xf>
    <xf numFmtId="170" fontId="25" fillId="4" borderId="15" xfId="14" applyFont="1" applyFill="1" applyBorder="1" applyAlignment="1">
      <alignment horizontal="right"/>
    </xf>
    <xf numFmtId="0" fontId="25" fillId="4" borderId="5" xfId="9" applyFont="1" applyFill="1" applyBorder="1" applyAlignment="1">
      <alignment horizontal="left"/>
    </xf>
    <xf numFmtId="0" fontId="21" fillId="4" borderId="5" xfId="9" applyFont="1" applyFill="1" applyBorder="1" applyAlignment="1">
      <alignment horizontal="center"/>
    </xf>
    <xf numFmtId="0" fontId="21" fillId="4" borderId="9" xfId="9" applyFont="1" applyFill="1" applyBorder="1" applyAlignment="1">
      <alignment horizontal="center"/>
    </xf>
    <xf numFmtId="0" fontId="21" fillId="0" borderId="0" xfId="8" applyNumberFormat="1" applyFont="1" applyFill="1" applyBorder="1" applyAlignment="1" applyProtection="1">
      <alignment horizontal="center"/>
    </xf>
    <xf numFmtId="0" fontId="21" fillId="0" borderId="0" xfId="8" applyNumberFormat="1" applyFont="1" applyFill="1" applyBorder="1" applyAlignment="1" applyProtection="1">
      <alignment horizontal="right"/>
    </xf>
    <xf numFmtId="4" fontId="21" fillId="0" borderId="0" xfId="8" applyNumberFormat="1" applyFont="1" applyFill="1" applyBorder="1" applyAlignment="1">
      <alignment horizontal="right"/>
    </xf>
    <xf numFmtId="0" fontId="20" fillId="0" borderId="0" xfId="8" applyNumberFormat="1" applyFont="1" applyFill="1" applyBorder="1" applyAlignment="1" applyProtection="1">
      <alignment horizontal="left"/>
    </xf>
    <xf numFmtId="0" fontId="19" fillId="0" borderId="0" xfId="8" applyFont="1" applyBorder="1"/>
    <xf numFmtId="0" fontId="21" fillId="0" borderId="0" xfId="9" applyFont="1" applyFill="1" applyBorder="1" applyAlignment="1">
      <alignment horizontal="right"/>
    </xf>
    <xf numFmtId="173" fontId="21" fillId="0" borderId="0" xfId="9" applyNumberFormat="1" applyFont="1" applyFill="1" applyBorder="1" applyAlignment="1">
      <alignment horizontal="right"/>
    </xf>
    <xf numFmtId="4" fontId="21" fillId="0" borderId="0" xfId="9" applyNumberFormat="1" applyFont="1" applyFill="1" applyAlignment="1">
      <alignment horizontal="left"/>
    </xf>
    <xf numFmtId="0" fontId="21" fillId="0" borderId="0" xfId="9" applyFont="1" applyFill="1" applyBorder="1" applyAlignment="1">
      <alignment horizontal="center" vertical="center"/>
    </xf>
    <xf numFmtId="0" fontId="1" fillId="0" borderId="0" xfId="25"/>
    <xf numFmtId="0" fontId="5" fillId="0" borderId="0" xfId="24"/>
    <xf numFmtId="0" fontId="36" fillId="0" borderId="0" xfId="26" applyFont="1" applyAlignment="1">
      <alignment horizontal="center" vertical="center" wrapText="1"/>
    </xf>
    <xf numFmtId="0" fontId="37" fillId="0" borderId="0" xfId="26" applyFont="1"/>
    <xf numFmtId="0" fontId="37" fillId="0" borderId="1" xfId="26" applyFont="1" applyBorder="1"/>
    <xf numFmtId="0" fontId="37" fillId="0" borderId="0" xfId="27" applyFont="1"/>
    <xf numFmtId="0" fontId="37" fillId="0" borderId="0" xfId="26" applyFont="1" applyAlignment="1">
      <alignment horizontal="right"/>
    </xf>
    <xf numFmtId="0" fontId="38" fillId="0" borderId="2" xfId="26" applyFont="1" applyFill="1" applyBorder="1" applyAlignment="1">
      <alignment horizontal="center"/>
    </xf>
    <xf numFmtId="0" fontId="38" fillId="0" borderId="11" xfId="26" applyFont="1" applyFill="1" applyBorder="1" applyAlignment="1">
      <alignment horizontal="center" vertical="center" wrapText="1"/>
    </xf>
    <xf numFmtId="0" fontId="38" fillId="0" borderId="2" xfId="26" applyFont="1" applyFill="1" applyBorder="1" applyAlignment="1">
      <alignment horizontal="center" vertical="center" wrapText="1"/>
    </xf>
    <xf numFmtId="0" fontId="38" fillId="0" borderId="2" xfId="28" applyFont="1" applyBorder="1" applyAlignment="1">
      <alignment horizontal="center" vertical="center"/>
    </xf>
    <xf numFmtId="0" fontId="38" fillId="0" borderId="11" xfId="26" applyFont="1" applyFill="1" applyBorder="1" applyAlignment="1">
      <alignment horizontal="center"/>
    </xf>
    <xf numFmtId="0" fontId="38" fillId="0" borderId="13" xfId="26" applyFont="1" applyFill="1" applyBorder="1" applyAlignment="1">
      <alignment horizontal="center"/>
    </xf>
    <xf numFmtId="0" fontId="38" fillId="0" borderId="8" xfId="26" applyFont="1" applyFill="1" applyBorder="1" applyAlignment="1">
      <alignment horizontal="center" vertical="center" wrapText="1"/>
    </xf>
    <xf numFmtId="0" fontId="38" fillId="0" borderId="13" xfId="26" applyFont="1" applyFill="1" applyBorder="1" applyAlignment="1">
      <alignment horizontal="center" vertical="center" wrapText="1"/>
    </xf>
    <xf numFmtId="0" fontId="38" fillId="0" borderId="13" xfId="28" applyFont="1" applyBorder="1" applyAlignment="1">
      <alignment horizontal="center" vertical="center"/>
    </xf>
    <xf numFmtId="0" fontId="38" fillId="0" borderId="1" xfId="26" applyFont="1" applyFill="1" applyBorder="1" applyAlignment="1">
      <alignment horizontal="center"/>
    </xf>
    <xf numFmtId="0" fontId="37" fillId="0" borderId="6" xfId="26" applyFont="1" applyFill="1" applyBorder="1"/>
    <xf numFmtId="0" fontId="37" fillId="0" borderId="0" xfId="26" applyFont="1" applyBorder="1"/>
    <xf numFmtId="0" fontId="37" fillId="0" borderId="6" xfId="26" applyFont="1" applyBorder="1" applyAlignment="1">
      <alignment horizontal="left"/>
    </xf>
    <xf numFmtId="3" fontId="37" fillId="0" borderId="6" xfId="26" applyNumberFormat="1" applyFont="1" applyBorder="1"/>
    <xf numFmtId="174" fontId="37" fillId="0" borderId="0" xfId="26" applyNumberFormat="1" applyFont="1" applyFill="1" applyBorder="1" applyAlignment="1">
      <alignment horizontal="center"/>
    </xf>
    <xf numFmtId="174" fontId="37" fillId="0" borderId="6" xfId="26" applyNumberFormat="1" applyFont="1" applyFill="1" applyBorder="1" applyAlignment="1">
      <alignment horizontal="center"/>
    </xf>
    <xf numFmtId="4" fontId="37" fillId="0" borderId="6" xfId="29" applyNumberFormat="1" applyFont="1" applyFill="1" applyBorder="1"/>
    <xf numFmtId="0" fontId="37" fillId="0" borderId="0" xfId="26" applyFont="1" applyFill="1" applyBorder="1"/>
    <xf numFmtId="0" fontId="37" fillId="0" borderId="6" xfId="26" applyFont="1" applyFill="1" applyBorder="1" applyAlignment="1">
      <alignment horizontal="left"/>
    </xf>
    <xf numFmtId="3" fontId="37" fillId="0" borderId="6" xfId="26" applyNumberFormat="1" applyFont="1" applyFill="1" applyBorder="1"/>
    <xf numFmtId="0" fontId="37" fillId="0" borderId="13" xfId="26" applyFont="1" applyFill="1" applyBorder="1"/>
    <xf numFmtId="0" fontId="37" fillId="0" borderId="1" xfId="26" applyFont="1" applyFill="1" applyBorder="1"/>
    <xf numFmtId="0" fontId="37" fillId="0" borderId="13" xfId="26" applyFont="1" applyFill="1" applyBorder="1" applyAlignment="1">
      <alignment horizontal="left"/>
    </xf>
    <xf numFmtId="3" fontId="37" fillId="0" borderId="13" xfId="26" applyNumberFormat="1" applyFont="1" applyFill="1" applyBorder="1"/>
    <xf numFmtId="174" fontId="37" fillId="0" borderId="1" xfId="26" applyNumberFormat="1" applyFont="1" applyFill="1" applyBorder="1" applyAlignment="1">
      <alignment horizontal="center"/>
    </xf>
    <xf numFmtId="174" fontId="37" fillId="0" borderId="13" xfId="26" applyNumberFormat="1" applyFont="1" applyFill="1" applyBorder="1" applyAlignment="1">
      <alignment horizontal="center"/>
    </xf>
    <xf numFmtId="4" fontId="37" fillId="0" borderId="13" xfId="29" applyNumberFormat="1" applyFont="1" applyFill="1" applyBorder="1"/>
    <xf numFmtId="0" fontId="39" fillId="0" borderId="0" xfId="30" applyFont="1"/>
    <xf numFmtId="0" fontId="23" fillId="0" borderId="0" xfId="30"/>
    <xf numFmtId="4" fontId="23" fillId="0" borderId="0" xfId="30" applyNumberFormat="1"/>
  </cellXfs>
  <cellStyles count="31">
    <cellStyle name="Comma 2" xfId="14"/>
    <cellStyle name="Comma 2 2" xfId="16"/>
    <cellStyle name="Comma 2_Copy of Ccy (2)" xfId="3"/>
    <cellStyle name="Comma 3" xfId="2"/>
    <cellStyle name="Comma 6" xfId="20"/>
    <cellStyle name="Comma_loans as of June  2013" xfId="5"/>
    <cellStyle name="Comma_Rregjistri 9M 2012" xfId="29"/>
    <cellStyle name="Comma_Rregjistri BB 2014 2" xfId="11"/>
    <cellStyle name="Hyperlink" xfId="7" builtinId="8"/>
    <cellStyle name="Normal" xfId="0" builtinId="0"/>
    <cellStyle name="Normal 14" xfId="8"/>
    <cellStyle name="Normal 16" xfId="30"/>
    <cellStyle name="Normal 2" xfId="24"/>
    <cellStyle name="Normal 2 2 2" xfId="1"/>
    <cellStyle name="Normal 2 2 3" xfId="28"/>
    <cellStyle name="Normal 2 3" xfId="4"/>
    <cellStyle name="Normal 2 4" xfId="27"/>
    <cellStyle name="Normal 2 5" xfId="25"/>
    <cellStyle name="Normal 3" xfId="23"/>
    <cellStyle name="Normal 4" xfId="21"/>
    <cellStyle name="Normal 5" xfId="12"/>
    <cellStyle name="Normal 6" xfId="18"/>
    <cellStyle name="Normal 9" xfId="22"/>
    <cellStyle name="Normal_Rregjistri 9M 2012" xfId="26"/>
    <cellStyle name="Normal_Rregjistri BB 2014 2" xfId="9"/>
    <cellStyle name="Normal_Rregjistri i kredise tremujori i pare 2011" xfId="6"/>
    <cellStyle name="Percent 2" xfId="10"/>
    <cellStyle name="Percent 2 2" xfId="17"/>
    <cellStyle name="Percent 3" xfId="13"/>
    <cellStyle name="Percent 4" xfId="19"/>
    <cellStyle name="Percent 6" xfId="15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208</xdr:row>
      <xdr:rowOff>0</xdr:rowOff>
    </xdr:from>
    <xdr:to>
      <xdr:col>4</xdr:col>
      <xdr:colOff>0</xdr:colOff>
      <xdr:row>208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947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" displayName="Table2312369512" ref="B39:I206" totalsRowShown="0" headerRowDxfId="41" dataDxfId="40" tableBorderDxfId="39">
  <autoFilter ref="B39:I206"/>
  <tableColumns count="8">
    <tableColumn id="1" name="Lloji i Instrumentit" dataDxfId="37" totalsRowDxfId="38" dataCellStyle="Normal_Rregjistri BB 2014 2"/>
    <tableColumn id="2" name="Data e Emetimit" dataDxfId="35" totalsRowDxfId="36" dataCellStyle="Normal 6"/>
    <tableColumn id="3" name="Data e Maturimit" dataDxfId="33" totalsRowDxfId="34" dataCellStyle="Normal 6"/>
    <tableColumn id="4" name="Kuponi" dataDxfId="31" totalsRowDxfId="32" dataCellStyle="Percent 2 2"/>
    <tableColumn id="5" name="Marzhi" dataDxfId="29" totalsRowDxfId="30"/>
    <tableColumn id="8" name="Yield Mes Pond" dataDxfId="27" totalsRowDxfId="28" dataCellStyle="Percent 2"/>
    <tableColumn id="6" name="Vlerë Nominale " dataDxfId="25" totalsRowDxfId="26"/>
    <tableColumn id="7" name="Pagesat e kuponit" dataDxfId="23" totalsRowDxfId="24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613" displayName="Table34134710613" ref="A215:I223" totalsRowShown="0" headerRowDxfId="22" dataDxfId="21" headerRowBorderDxfId="19" tableBorderDxfId="20" headerRowCellStyle="Normal_Rregjistri BB 2014 2">
  <autoFilter ref="A215:I223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0.06.2020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714" displayName="Table1514825211258714" ref="B4:G34" totalsRowShown="0" headerRowDxfId="9" dataDxfId="8" headerRowBorderDxfId="6" tableBorderDxfId="7">
  <autoFilter ref="B4:G34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C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7"/>
  <sheetViews>
    <sheetView tabSelected="1" workbookViewId="0">
      <selection activeCell="C230" sqref="C230"/>
    </sheetView>
  </sheetViews>
  <sheetFormatPr defaultRowHeight="15" x14ac:dyDescent="0.25"/>
  <cols>
    <col min="1" max="1" width="23.7109375" style="200" bestFit="1" customWidth="1"/>
    <col min="2" max="2" width="28.42578125" style="200" customWidth="1"/>
    <col min="3" max="3" width="18" style="200" bestFit="1" customWidth="1"/>
    <col min="4" max="4" width="19" style="323" bestFit="1" customWidth="1"/>
    <col min="5" max="5" width="14.28515625" style="323" bestFit="1" customWidth="1"/>
    <col min="6" max="6" width="21.85546875" style="207" bestFit="1" customWidth="1"/>
    <col min="7" max="7" width="23.85546875" style="207" bestFit="1" customWidth="1"/>
    <col min="8" max="8" width="23.85546875" style="166" bestFit="1" customWidth="1"/>
    <col min="9" max="9" width="22.42578125" style="164" customWidth="1"/>
    <col min="10" max="10" width="21.140625" style="164" bestFit="1" customWidth="1"/>
    <col min="11" max="11" width="20.5703125" style="164" customWidth="1"/>
    <col min="12" max="12" width="9.140625" style="164"/>
    <col min="13" max="13" width="12.85546875" style="164" customWidth="1"/>
    <col min="14" max="16384" width="9.140625" style="164"/>
  </cols>
  <sheetData>
    <row r="1" spans="1:8" ht="15" customHeight="1" x14ac:dyDescent="0.25">
      <c r="A1" s="164"/>
      <c r="B1" s="165" t="s">
        <v>725</v>
      </c>
      <c r="C1" s="165"/>
      <c r="D1" s="165"/>
      <c r="E1" s="165"/>
      <c r="F1" s="165"/>
      <c r="G1" s="165"/>
    </row>
    <row r="2" spans="1:8" x14ac:dyDescent="0.25">
      <c r="A2" s="164"/>
      <c r="B2" s="165" t="s">
        <v>726</v>
      </c>
      <c r="C2" s="165"/>
      <c r="D2" s="165"/>
      <c r="E2" s="165"/>
      <c r="F2" s="165"/>
      <c r="G2" s="165"/>
      <c r="H2" s="167"/>
    </row>
    <row r="3" spans="1:8" x14ac:dyDescent="0.25">
      <c r="A3" s="168"/>
      <c r="B3" s="168">
        <v>44012</v>
      </c>
      <c r="C3" s="169"/>
      <c r="D3" s="170"/>
      <c r="E3" s="171"/>
      <c r="F3" s="169"/>
      <c r="G3" s="172" t="s">
        <v>727</v>
      </c>
      <c r="H3" s="167"/>
    </row>
    <row r="4" spans="1:8" x14ac:dyDescent="0.25">
      <c r="A4" s="173" t="s">
        <v>728</v>
      </c>
      <c r="B4" s="173" t="s">
        <v>729</v>
      </c>
      <c r="C4" s="174" t="s">
        <v>730</v>
      </c>
      <c r="D4" s="174" t="s">
        <v>731</v>
      </c>
      <c r="E4" s="175" t="s">
        <v>732</v>
      </c>
      <c r="F4" s="176" t="s">
        <v>733</v>
      </c>
      <c r="G4" s="177" t="s">
        <v>734</v>
      </c>
      <c r="H4" s="167"/>
    </row>
    <row r="5" spans="1:8" x14ac:dyDescent="0.25">
      <c r="A5" s="178" t="s">
        <v>735</v>
      </c>
      <c r="B5" s="179" t="s">
        <v>736</v>
      </c>
      <c r="C5" s="180">
        <v>43930</v>
      </c>
      <c r="D5" s="180">
        <v>44021</v>
      </c>
      <c r="E5" s="181">
        <v>1.2970000000000001E-2</v>
      </c>
      <c r="F5" s="182">
        <v>656360000</v>
      </c>
      <c r="G5" s="183">
        <v>654245023.94000006</v>
      </c>
    </row>
    <row r="6" spans="1:8" x14ac:dyDescent="0.25">
      <c r="A6" s="184" t="s">
        <v>737</v>
      </c>
      <c r="B6" s="179" t="s">
        <v>736</v>
      </c>
      <c r="C6" s="180">
        <v>43965</v>
      </c>
      <c r="D6" s="180">
        <v>44056</v>
      </c>
      <c r="E6" s="181">
        <v>1.5429999999999999E-2</v>
      </c>
      <c r="F6" s="182">
        <v>2999900000</v>
      </c>
      <c r="G6" s="183">
        <v>2988491245.46</v>
      </c>
    </row>
    <row r="7" spans="1:8" x14ac:dyDescent="0.25">
      <c r="A7" s="178" t="s">
        <v>738</v>
      </c>
      <c r="B7" s="179" t="s">
        <v>736</v>
      </c>
      <c r="C7" s="180">
        <v>43993</v>
      </c>
      <c r="D7" s="180">
        <v>44084</v>
      </c>
      <c r="E7" s="181">
        <v>1.2E-2</v>
      </c>
      <c r="F7" s="182">
        <v>2500000000</v>
      </c>
      <c r="G7" s="183">
        <v>2492542858</v>
      </c>
    </row>
    <row r="8" spans="1:8" x14ac:dyDescent="0.25">
      <c r="A8" s="185"/>
      <c r="B8" s="186"/>
      <c r="C8" s="187"/>
      <c r="D8" s="188"/>
      <c r="E8" s="189"/>
      <c r="F8" s="190">
        <f>SUM(F5:F7)</f>
        <v>6156260000</v>
      </c>
      <c r="G8" s="190">
        <f>SUM(G5:G7)</f>
        <v>6135279127.3999996</v>
      </c>
    </row>
    <row r="9" spans="1:8" x14ac:dyDescent="0.25">
      <c r="A9" s="191" t="s">
        <v>739</v>
      </c>
      <c r="B9" s="179" t="s">
        <v>740</v>
      </c>
      <c r="C9" s="180">
        <v>43839</v>
      </c>
      <c r="D9" s="180">
        <v>44021</v>
      </c>
      <c r="E9" s="181">
        <v>1.4999999999999999E-2</v>
      </c>
      <c r="F9" s="182">
        <v>1400000000</v>
      </c>
      <c r="G9" s="183">
        <v>1389608342.72</v>
      </c>
      <c r="H9" s="164"/>
    </row>
    <row r="10" spans="1:8" x14ac:dyDescent="0.25">
      <c r="A10" s="184" t="s">
        <v>741</v>
      </c>
      <c r="B10" s="179" t="s">
        <v>740</v>
      </c>
      <c r="C10" s="180">
        <v>43958</v>
      </c>
      <c r="D10" s="180">
        <v>44140</v>
      </c>
      <c r="E10" s="181">
        <v>1.813E-2</v>
      </c>
      <c r="F10" s="182">
        <v>2000000000</v>
      </c>
      <c r="G10" s="183">
        <v>1982082115.5899999</v>
      </c>
      <c r="H10" s="164"/>
    </row>
    <row r="11" spans="1:8" x14ac:dyDescent="0.25">
      <c r="A11" s="185"/>
      <c r="B11" s="186" t="s">
        <v>742</v>
      </c>
      <c r="C11" s="187"/>
      <c r="D11" s="188"/>
      <c r="E11" s="189"/>
      <c r="F11" s="190">
        <f>SUM(F9:F10)</f>
        <v>3400000000</v>
      </c>
      <c r="G11" s="190">
        <f>SUM(G9:G10)</f>
        <v>3371690458.3099999</v>
      </c>
      <c r="H11" s="164"/>
    </row>
    <row r="12" spans="1:8" x14ac:dyDescent="0.25">
      <c r="A12" s="184" t="s">
        <v>743</v>
      </c>
      <c r="B12" s="179" t="s">
        <v>744</v>
      </c>
      <c r="C12" s="180">
        <v>43650</v>
      </c>
      <c r="D12" s="180">
        <v>44014</v>
      </c>
      <c r="E12" s="181">
        <v>1.7409999999999998E-2</v>
      </c>
      <c r="F12" s="182">
        <v>9700000000</v>
      </c>
      <c r="G12" s="183">
        <v>9534491221.1599998</v>
      </c>
      <c r="H12" s="164"/>
    </row>
    <row r="13" spans="1:8" x14ac:dyDescent="0.25">
      <c r="A13" s="191" t="s">
        <v>745</v>
      </c>
      <c r="B13" s="179" t="s">
        <v>744</v>
      </c>
      <c r="C13" s="180">
        <v>43671</v>
      </c>
      <c r="D13" s="180">
        <v>44035</v>
      </c>
      <c r="E13" s="181">
        <v>1.8710000000000001E-2</v>
      </c>
      <c r="F13" s="182">
        <v>9700000000</v>
      </c>
      <c r="G13" s="183">
        <v>9522358326.6700001</v>
      </c>
      <c r="H13" s="164"/>
    </row>
    <row r="14" spans="1:8" x14ac:dyDescent="0.25">
      <c r="A14" s="184" t="s">
        <v>746</v>
      </c>
      <c r="B14" s="179" t="s">
        <v>744</v>
      </c>
      <c r="C14" s="180">
        <v>43685</v>
      </c>
      <c r="D14" s="180">
        <v>44049</v>
      </c>
      <c r="E14" s="181">
        <v>1.916E-2</v>
      </c>
      <c r="F14" s="182">
        <v>9306430000</v>
      </c>
      <c r="G14" s="183">
        <v>9131929241.5300007</v>
      </c>
      <c r="H14" s="164"/>
    </row>
    <row r="15" spans="1:8" x14ac:dyDescent="0.25">
      <c r="A15" s="191" t="s">
        <v>747</v>
      </c>
      <c r="B15" s="179" t="s">
        <v>744</v>
      </c>
      <c r="C15" s="180">
        <v>43699</v>
      </c>
      <c r="D15" s="180">
        <v>44063</v>
      </c>
      <c r="E15" s="181">
        <v>2.1829999999999999E-2</v>
      </c>
      <c r="F15" s="182">
        <v>9800000000</v>
      </c>
      <c r="G15" s="183">
        <v>9591232706.0499992</v>
      </c>
      <c r="H15" s="164"/>
    </row>
    <row r="16" spans="1:8" x14ac:dyDescent="0.25">
      <c r="A16" s="184" t="s">
        <v>748</v>
      </c>
      <c r="B16" s="179" t="s">
        <v>744</v>
      </c>
      <c r="C16" s="180">
        <v>43714</v>
      </c>
      <c r="D16" s="180">
        <v>44077</v>
      </c>
      <c r="E16" s="181">
        <v>2.2620000000000001E-2</v>
      </c>
      <c r="F16" s="182">
        <v>9700000000</v>
      </c>
      <c r="G16" s="183">
        <v>9486616704.1499996</v>
      </c>
      <c r="H16" s="164"/>
    </row>
    <row r="17" spans="1:8" x14ac:dyDescent="0.25">
      <c r="A17" s="191" t="s">
        <v>749</v>
      </c>
      <c r="B17" s="179" t="s">
        <v>744</v>
      </c>
      <c r="C17" s="180">
        <v>43741</v>
      </c>
      <c r="D17" s="180">
        <v>44105</v>
      </c>
      <c r="E17" s="181">
        <v>2.1829999999999999E-2</v>
      </c>
      <c r="F17" s="182">
        <v>8700000000</v>
      </c>
      <c r="G17" s="183">
        <v>8514622593.3400002</v>
      </c>
      <c r="H17" s="164"/>
    </row>
    <row r="18" spans="1:8" x14ac:dyDescent="0.25">
      <c r="A18" s="184" t="s">
        <v>750</v>
      </c>
      <c r="B18" s="179" t="s">
        <v>744</v>
      </c>
      <c r="C18" s="180">
        <v>43762</v>
      </c>
      <c r="D18" s="180">
        <v>44126</v>
      </c>
      <c r="E18" s="181">
        <v>1.9609999999999999E-2</v>
      </c>
      <c r="F18" s="182">
        <v>8199980000</v>
      </c>
      <c r="G18" s="183">
        <v>8042681708.1000004</v>
      </c>
      <c r="H18" s="164"/>
    </row>
    <row r="19" spans="1:8" x14ac:dyDescent="0.25">
      <c r="A19" s="191" t="s">
        <v>751</v>
      </c>
      <c r="B19" s="179" t="s">
        <v>744</v>
      </c>
      <c r="C19" s="180">
        <v>43776</v>
      </c>
      <c r="D19" s="180">
        <v>44140</v>
      </c>
      <c r="E19" s="181">
        <v>1.8530000000000001E-2</v>
      </c>
      <c r="F19" s="182">
        <v>10700000000</v>
      </c>
      <c r="G19" s="183">
        <v>10505875294.59</v>
      </c>
      <c r="H19" s="164"/>
    </row>
    <row r="20" spans="1:8" x14ac:dyDescent="0.25">
      <c r="A20" s="184" t="s">
        <v>752</v>
      </c>
      <c r="B20" s="179" t="s">
        <v>744</v>
      </c>
      <c r="C20" s="180">
        <v>43804</v>
      </c>
      <c r="D20" s="180">
        <v>44168</v>
      </c>
      <c r="E20" s="181">
        <v>1.6910000000000001E-2</v>
      </c>
      <c r="F20" s="182">
        <v>6500000000</v>
      </c>
      <c r="G20" s="183">
        <v>6392206857.4099998</v>
      </c>
      <c r="H20" s="164"/>
    </row>
    <row r="21" spans="1:8" x14ac:dyDescent="0.25">
      <c r="A21" s="191" t="s">
        <v>753</v>
      </c>
      <c r="B21" s="179" t="s">
        <v>744</v>
      </c>
      <c r="C21" s="180">
        <v>43836</v>
      </c>
      <c r="D21" s="180">
        <v>44196</v>
      </c>
      <c r="E21" s="181">
        <v>1.7670000000000002E-2</v>
      </c>
      <c r="F21" s="182">
        <v>10600000000</v>
      </c>
      <c r="G21" s="183">
        <v>10418444099.290001</v>
      </c>
      <c r="H21" s="164"/>
    </row>
    <row r="22" spans="1:8" x14ac:dyDescent="0.25">
      <c r="A22" s="184" t="s">
        <v>754</v>
      </c>
      <c r="B22" s="179" t="s">
        <v>744</v>
      </c>
      <c r="C22" s="180">
        <v>43853</v>
      </c>
      <c r="D22" s="180">
        <v>44217</v>
      </c>
      <c r="E22" s="181">
        <v>1.7639999999999999E-2</v>
      </c>
      <c r="F22" s="182">
        <v>10200000000</v>
      </c>
      <c r="G22" s="183">
        <v>10023653411.01</v>
      </c>
      <c r="H22" s="164"/>
    </row>
    <row r="23" spans="1:8" x14ac:dyDescent="0.25">
      <c r="A23" s="191" t="s">
        <v>755</v>
      </c>
      <c r="B23" s="179" t="s">
        <v>744</v>
      </c>
      <c r="C23" s="180">
        <v>43867</v>
      </c>
      <c r="D23" s="180">
        <v>44231</v>
      </c>
      <c r="E23" s="181">
        <v>1.8589999999999999E-2</v>
      </c>
      <c r="F23" s="182">
        <v>10600000000</v>
      </c>
      <c r="G23" s="183">
        <v>10407074911.09</v>
      </c>
      <c r="H23" s="164"/>
    </row>
    <row r="24" spans="1:8" x14ac:dyDescent="0.25">
      <c r="A24" s="184" t="s">
        <v>756</v>
      </c>
      <c r="B24" s="179" t="s">
        <v>744</v>
      </c>
      <c r="C24" s="180">
        <v>43881</v>
      </c>
      <c r="D24" s="180">
        <v>44245</v>
      </c>
      <c r="E24" s="181">
        <v>1.8870000000000001E-2</v>
      </c>
      <c r="F24" s="182">
        <v>10500000000</v>
      </c>
      <c r="G24" s="183">
        <v>10306043975.16</v>
      </c>
      <c r="H24" s="164"/>
    </row>
    <row r="25" spans="1:8" x14ac:dyDescent="0.25">
      <c r="A25" s="191" t="s">
        <v>757</v>
      </c>
      <c r="B25" s="179" t="s">
        <v>744</v>
      </c>
      <c r="C25" s="180">
        <v>43895</v>
      </c>
      <c r="D25" s="180">
        <v>44259</v>
      </c>
      <c r="E25" s="181">
        <v>1.9230000000000001E-2</v>
      </c>
      <c r="F25" s="182">
        <v>10000000000</v>
      </c>
      <c r="G25" s="183">
        <v>9811821011.5799999</v>
      </c>
      <c r="H25" s="164"/>
    </row>
    <row r="26" spans="1:8" x14ac:dyDescent="0.25">
      <c r="A26" s="184" t="s">
        <v>758</v>
      </c>
      <c r="B26" s="179" t="s">
        <v>744</v>
      </c>
      <c r="C26" s="180">
        <v>43909</v>
      </c>
      <c r="D26" s="180">
        <v>44273</v>
      </c>
      <c r="E26" s="181">
        <v>2.0449999999999999E-2</v>
      </c>
      <c r="F26" s="182">
        <v>8807860000</v>
      </c>
      <c r="G26" s="183">
        <v>8631821066.8999996</v>
      </c>
      <c r="H26" s="164"/>
    </row>
    <row r="27" spans="1:8" x14ac:dyDescent="0.25">
      <c r="A27" s="191" t="s">
        <v>759</v>
      </c>
      <c r="B27" s="179" t="s">
        <v>744</v>
      </c>
      <c r="C27" s="180">
        <v>43923</v>
      </c>
      <c r="D27" s="180">
        <v>44287</v>
      </c>
      <c r="E27" s="181">
        <v>1.9390000000000001E-2</v>
      </c>
      <c r="F27" s="182">
        <v>10700000000</v>
      </c>
      <c r="G27" s="183">
        <v>10497071210.1</v>
      </c>
      <c r="H27" s="164"/>
    </row>
    <row r="28" spans="1:8" x14ac:dyDescent="0.25">
      <c r="A28" s="184" t="s">
        <v>760</v>
      </c>
      <c r="B28" s="179" t="s">
        <v>744</v>
      </c>
      <c r="C28" s="180">
        <v>43944</v>
      </c>
      <c r="D28" s="180">
        <v>44308</v>
      </c>
      <c r="E28" s="181">
        <v>2.1559999999999999E-2</v>
      </c>
      <c r="F28" s="182">
        <v>8193950000</v>
      </c>
      <c r="G28" s="183">
        <v>8021498712.3400002</v>
      </c>
      <c r="H28" s="164"/>
    </row>
    <row r="29" spans="1:8" x14ac:dyDescent="0.25">
      <c r="A29" s="191" t="s">
        <v>761</v>
      </c>
      <c r="B29" s="179" t="s">
        <v>744</v>
      </c>
      <c r="C29" s="180">
        <v>43958</v>
      </c>
      <c r="D29" s="180">
        <v>44322</v>
      </c>
      <c r="E29" s="181">
        <v>2.2509999999999999E-2</v>
      </c>
      <c r="F29" s="182">
        <v>10700000000</v>
      </c>
      <c r="G29" s="183">
        <v>10465097501.360001</v>
      </c>
      <c r="H29" s="164"/>
    </row>
    <row r="30" spans="1:8" x14ac:dyDescent="0.25">
      <c r="A30" s="184" t="s">
        <v>762</v>
      </c>
      <c r="B30" s="179" t="s">
        <v>744</v>
      </c>
      <c r="C30" s="180">
        <v>43972</v>
      </c>
      <c r="D30" s="180">
        <v>44336</v>
      </c>
      <c r="E30" s="181">
        <v>2.077E-2</v>
      </c>
      <c r="F30" s="182">
        <v>10700000000</v>
      </c>
      <c r="G30" s="183">
        <v>10482888774.889999</v>
      </c>
      <c r="H30" s="164"/>
    </row>
    <row r="31" spans="1:8" x14ac:dyDescent="0.25">
      <c r="A31" s="191" t="s">
        <v>763</v>
      </c>
      <c r="B31" s="179" t="s">
        <v>744</v>
      </c>
      <c r="C31" s="180">
        <v>43986</v>
      </c>
      <c r="D31" s="180">
        <v>44350</v>
      </c>
      <c r="E31" s="181">
        <v>2.036E-2</v>
      </c>
      <c r="F31" s="182">
        <v>8699990000</v>
      </c>
      <c r="G31" s="183">
        <v>8526856363.0900002</v>
      </c>
      <c r="H31" s="164"/>
    </row>
    <row r="32" spans="1:8" x14ac:dyDescent="0.25">
      <c r="A32" s="184" t="s">
        <v>764</v>
      </c>
      <c r="B32" s="179" t="s">
        <v>744</v>
      </c>
      <c r="C32" s="180">
        <v>44000</v>
      </c>
      <c r="D32" s="180">
        <v>44364</v>
      </c>
      <c r="E32" s="181">
        <v>1.9300000000000001E-2</v>
      </c>
      <c r="F32" s="182">
        <v>8699990000</v>
      </c>
      <c r="G32" s="183">
        <v>8535711665.96</v>
      </c>
      <c r="H32" s="164"/>
    </row>
    <row r="33" spans="1:9" x14ac:dyDescent="0.25">
      <c r="A33" s="185"/>
      <c r="B33" s="192" t="s">
        <v>765</v>
      </c>
      <c r="C33" s="187"/>
      <c r="D33" s="187"/>
      <c r="E33" s="193"/>
      <c r="F33" s="194">
        <f>SUM(F12:F32)</f>
        <v>200708200000</v>
      </c>
      <c r="G33" s="194">
        <f>SUM(G12:G32)</f>
        <v>196849997355.77002</v>
      </c>
      <c r="H33" s="164"/>
    </row>
    <row r="34" spans="1:9" x14ac:dyDescent="0.25">
      <c r="A34" s="195"/>
      <c r="B34" s="196" t="s">
        <v>766</v>
      </c>
      <c r="C34" s="197"/>
      <c r="D34" s="197"/>
      <c r="E34" s="198"/>
      <c r="F34" s="199">
        <f>F33+F11+F8</f>
        <v>210264460000</v>
      </c>
      <c r="G34" s="199">
        <f>G33+G11+G8</f>
        <v>206356966941.48001</v>
      </c>
      <c r="H34" s="164"/>
    </row>
    <row r="35" spans="1:9" x14ac:dyDescent="0.25">
      <c r="C35" s="201"/>
      <c r="D35" s="201"/>
      <c r="E35" s="202"/>
      <c r="F35" s="203"/>
      <c r="G35" s="203"/>
      <c r="H35" s="164"/>
      <c r="I35" s="204"/>
    </row>
    <row r="36" spans="1:9" x14ac:dyDescent="0.25">
      <c r="C36" s="205"/>
      <c r="D36" s="205"/>
      <c r="E36" s="202"/>
      <c r="F36" s="203"/>
      <c r="G36" s="203"/>
      <c r="H36" s="164"/>
      <c r="I36" s="204"/>
    </row>
    <row r="37" spans="1:9" x14ac:dyDescent="0.25">
      <c r="A37" s="164"/>
      <c r="B37" s="165" t="s">
        <v>767</v>
      </c>
      <c r="C37" s="165"/>
      <c r="D37" s="165"/>
      <c r="E37" s="165"/>
      <c r="F37" s="165"/>
      <c r="G37" s="165"/>
      <c r="H37" s="165"/>
    </row>
    <row r="38" spans="1:9" x14ac:dyDescent="0.25">
      <c r="A38" s="168"/>
      <c r="B38" s="168">
        <f>B3</f>
        <v>44012</v>
      </c>
      <c r="C38" s="206"/>
      <c r="D38" s="201"/>
      <c r="E38" s="202"/>
      <c r="F38" s="203"/>
      <c r="G38" s="203"/>
      <c r="H38" s="207" t="s">
        <v>768</v>
      </c>
    </row>
    <row r="39" spans="1:9" x14ac:dyDescent="0.25">
      <c r="A39" s="208"/>
      <c r="B39" s="208" t="s">
        <v>729</v>
      </c>
      <c r="C39" s="174" t="s">
        <v>730</v>
      </c>
      <c r="D39" s="209" t="s">
        <v>731</v>
      </c>
      <c r="E39" s="210" t="s">
        <v>769</v>
      </c>
      <c r="F39" s="211" t="s">
        <v>770</v>
      </c>
      <c r="G39" s="211" t="s">
        <v>771</v>
      </c>
      <c r="H39" s="176" t="s">
        <v>772</v>
      </c>
      <c r="I39" s="176" t="s">
        <v>773</v>
      </c>
    </row>
    <row r="40" spans="1:9" x14ac:dyDescent="0.25">
      <c r="A40" s="191" t="s">
        <v>774</v>
      </c>
      <c r="B40" s="212" t="s">
        <v>775</v>
      </c>
      <c r="C40" s="180">
        <v>43304</v>
      </c>
      <c r="D40" s="213">
        <v>44035</v>
      </c>
      <c r="E40" s="214">
        <v>2.4E-2</v>
      </c>
      <c r="F40" s="215"/>
      <c r="G40" s="215"/>
      <c r="H40" s="216">
        <v>4000000000</v>
      </c>
      <c r="I40" s="217" t="s">
        <v>776</v>
      </c>
    </row>
    <row r="41" spans="1:9" x14ac:dyDescent="0.25">
      <c r="A41" s="184" t="s">
        <v>777</v>
      </c>
      <c r="B41" s="212" t="s">
        <v>775</v>
      </c>
      <c r="C41" s="180">
        <v>43329</v>
      </c>
      <c r="D41" s="180">
        <v>44060</v>
      </c>
      <c r="E41" s="214">
        <v>2.1499999999999998E-2</v>
      </c>
      <c r="F41" s="215"/>
      <c r="G41" s="215"/>
      <c r="H41" s="216">
        <v>4000000000</v>
      </c>
      <c r="I41" s="217" t="s">
        <v>778</v>
      </c>
    </row>
    <row r="42" spans="1:9" x14ac:dyDescent="0.25">
      <c r="A42" s="191" t="s">
        <v>779</v>
      </c>
      <c r="B42" s="212" t="s">
        <v>775</v>
      </c>
      <c r="C42" s="180">
        <v>43361</v>
      </c>
      <c r="D42" s="213">
        <v>44092</v>
      </c>
      <c r="E42" s="214">
        <v>2.1999999999999999E-2</v>
      </c>
      <c r="F42" s="215"/>
      <c r="G42" s="215"/>
      <c r="H42" s="216">
        <v>3449800000</v>
      </c>
      <c r="I42" s="217" t="s">
        <v>780</v>
      </c>
    </row>
    <row r="43" spans="1:9" x14ac:dyDescent="0.25">
      <c r="A43" s="184" t="s">
        <v>781</v>
      </c>
      <c r="B43" s="212" t="s">
        <v>775</v>
      </c>
      <c r="C43" s="180">
        <v>43397</v>
      </c>
      <c r="D43" s="180">
        <v>44128</v>
      </c>
      <c r="E43" s="218">
        <v>2.1499999999999998E-2</v>
      </c>
      <c r="F43" s="215"/>
      <c r="G43" s="215"/>
      <c r="H43" s="216">
        <v>3500000000</v>
      </c>
      <c r="I43" s="217" t="s">
        <v>782</v>
      </c>
    </row>
    <row r="44" spans="1:9" x14ac:dyDescent="0.25">
      <c r="A44" s="191" t="s">
        <v>783</v>
      </c>
      <c r="B44" s="212" t="s">
        <v>775</v>
      </c>
      <c r="C44" s="180">
        <v>43430</v>
      </c>
      <c r="D44" s="180">
        <v>44161</v>
      </c>
      <c r="E44" s="218">
        <v>0.02</v>
      </c>
      <c r="F44" s="215"/>
      <c r="G44" s="215"/>
      <c r="H44" s="216">
        <v>3000000000</v>
      </c>
      <c r="I44" s="217" t="s">
        <v>784</v>
      </c>
    </row>
    <row r="45" spans="1:9" x14ac:dyDescent="0.25">
      <c r="A45" s="184" t="s">
        <v>785</v>
      </c>
      <c r="B45" s="212" t="s">
        <v>775</v>
      </c>
      <c r="C45" s="180">
        <v>43458</v>
      </c>
      <c r="D45" s="180">
        <v>44189</v>
      </c>
      <c r="E45" s="218">
        <v>1.9400000000000001E-2</v>
      </c>
      <c r="F45" s="215"/>
      <c r="G45" s="215"/>
      <c r="H45" s="216">
        <v>3000000000</v>
      </c>
      <c r="I45" s="217" t="s">
        <v>786</v>
      </c>
    </row>
    <row r="46" spans="1:9" x14ac:dyDescent="0.25">
      <c r="A46" s="191" t="s">
        <v>787</v>
      </c>
      <c r="B46" s="212" t="s">
        <v>775</v>
      </c>
      <c r="C46" s="180">
        <v>43474</v>
      </c>
      <c r="D46" s="180">
        <v>44205</v>
      </c>
      <c r="E46" s="218">
        <v>1.9199999999999998E-2</v>
      </c>
      <c r="F46" s="215"/>
      <c r="G46" s="215"/>
      <c r="H46" s="216">
        <v>3538200000</v>
      </c>
      <c r="I46" s="217" t="s">
        <v>788</v>
      </c>
    </row>
    <row r="47" spans="1:9" x14ac:dyDescent="0.25">
      <c r="A47" s="184" t="s">
        <v>787</v>
      </c>
      <c r="B47" s="212" t="s">
        <v>789</v>
      </c>
      <c r="C47" s="180">
        <v>43511</v>
      </c>
      <c r="D47" s="180">
        <v>44205</v>
      </c>
      <c r="E47" s="218">
        <v>1.9199999999999998E-2</v>
      </c>
      <c r="F47" s="215"/>
      <c r="G47" s="215"/>
      <c r="H47" s="216">
        <v>3000000000</v>
      </c>
      <c r="I47" s="217" t="s">
        <v>788</v>
      </c>
    </row>
    <row r="48" spans="1:9" x14ac:dyDescent="0.25">
      <c r="A48" s="191" t="s">
        <v>787</v>
      </c>
      <c r="B48" s="212" t="s">
        <v>789</v>
      </c>
      <c r="C48" s="180">
        <v>43529</v>
      </c>
      <c r="D48" s="180">
        <v>44205</v>
      </c>
      <c r="E48" s="218">
        <v>1.9199999999999998E-2</v>
      </c>
      <c r="F48" s="215"/>
      <c r="G48" s="215"/>
      <c r="H48" s="216">
        <v>3000000000</v>
      </c>
      <c r="I48" s="217" t="s">
        <v>788</v>
      </c>
    </row>
    <row r="49" spans="1:9" x14ac:dyDescent="0.25">
      <c r="A49" s="184" t="s">
        <v>790</v>
      </c>
      <c r="B49" s="212" t="s">
        <v>775</v>
      </c>
      <c r="C49" s="180">
        <v>43574</v>
      </c>
      <c r="D49" s="180">
        <v>44305</v>
      </c>
      <c r="E49" s="218">
        <v>1.4500000000000001E-2</v>
      </c>
      <c r="F49" s="215"/>
      <c r="G49" s="219"/>
      <c r="H49" s="216">
        <v>4000000000</v>
      </c>
      <c r="I49" s="217" t="s">
        <v>791</v>
      </c>
    </row>
    <row r="50" spans="1:9" x14ac:dyDescent="0.25">
      <c r="A50" s="191" t="s">
        <v>790</v>
      </c>
      <c r="B50" s="212" t="s">
        <v>789</v>
      </c>
      <c r="C50" s="180">
        <v>43602</v>
      </c>
      <c r="D50" s="180">
        <v>44305</v>
      </c>
      <c r="E50" s="218">
        <v>1.4500000000000001E-2</v>
      </c>
      <c r="F50" s="215"/>
      <c r="G50" s="219"/>
      <c r="H50" s="216">
        <v>4000000000</v>
      </c>
      <c r="I50" s="217" t="s">
        <v>791</v>
      </c>
    </row>
    <row r="51" spans="1:9" x14ac:dyDescent="0.25">
      <c r="A51" s="184" t="s">
        <v>790</v>
      </c>
      <c r="B51" s="212" t="s">
        <v>789</v>
      </c>
      <c r="C51" s="180">
        <v>43626</v>
      </c>
      <c r="D51" s="180">
        <v>44305</v>
      </c>
      <c r="E51" s="218">
        <v>1.4500000000000001E-2</v>
      </c>
      <c r="F51" s="215"/>
      <c r="G51" s="219"/>
      <c r="H51" s="216">
        <v>2853400000</v>
      </c>
      <c r="I51" s="217" t="s">
        <v>791</v>
      </c>
    </row>
    <row r="52" spans="1:9" x14ac:dyDescent="0.25">
      <c r="A52" s="191" t="s">
        <v>792</v>
      </c>
      <c r="B52" s="212" t="s">
        <v>775</v>
      </c>
      <c r="C52" s="180">
        <v>43670</v>
      </c>
      <c r="D52" s="180">
        <v>44401</v>
      </c>
      <c r="E52" s="218">
        <v>2.2200000000000001E-2</v>
      </c>
      <c r="F52" s="215"/>
      <c r="G52" s="219"/>
      <c r="H52" s="216">
        <v>4000000000</v>
      </c>
      <c r="I52" s="217" t="s">
        <v>776</v>
      </c>
    </row>
    <row r="53" spans="1:9" x14ac:dyDescent="0.25">
      <c r="A53" s="184" t="s">
        <v>792</v>
      </c>
      <c r="B53" s="212" t="s">
        <v>789</v>
      </c>
      <c r="C53" s="180">
        <v>43698</v>
      </c>
      <c r="D53" s="180">
        <v>44401</v>
      </c>
      <c r="E53" s="218">
        <v>2.2200000000000001E-2</v>
      </c>
      <c r="F53" s="215"/>
      <c r="G53" s="215"/>
      <c r="H53" s="216">
        <v>4449800000</v>
      </c>
      <c r="I53" s="217" t="s">
        <v>776</v>
      </c>
    </row>
    <row r="54" spans="1:9" x14ac:dyDescent="0.25">
      <c r="A54" s="191" t="s">
        <v>792</v>
      </c>
      <c r="B54" s="212" t="s">
        <v>789</v>
      </c>
      <c r="C54" s="180">
        <v>43733</v>
      </c>
      <c r="D54" s="180">
        <v>44401</v>
      </c>
      <c r="E54" s="218">
        <v>2.2200000000000001E-2</v>
      </c>
      <c r="F54" s="215"/>
      <c r="G54" s="219"/>
      <c r="H54" s="216">
        <v>3000000000</v>
      </c>
      <c r="I54" s="217" t="s">
        <v>776</v>
      </c>
    </row>
    <row r="55" spans="1:9" x14ac:dyDescent="0.25">
      <c r="A55" s="184" t="s">
        <v>793</v>
      </c>
      <c r="B55" s="212" t="s">
        <v>775</v>
      </c>
      <c r="C55" s="180">
        <v>43761</v>
      </c>
      <c r="D55" s="180">
        <v>44492</v>
      </c>
      <c r="E55" s="218">
        <v>2.4400000000000002E-2</v>
      </c>
      <c r="F55" s="215"/>
      <c r="G55" s="219"/>
      <c r="H55" s="216">
        <v>3999900000</v>
      </c>
      <c r="I55" s="217" t="s">
        <v>782</v>
      </c>
    </row>
    <row r="56" spans="1:9" x14ac:dyDescent="0.25">
      <c r="A56" s="191" t="s">
        <v>793</v>
      </c>
      <c r="B56" s="212" t="s">
        <v>789</v>
      </c>
      <c r="C56" s="180">
        <v>43788</v>
      </c>
      <c r="D56" s="180">
        <v>44492</v>
      </c>
      <c r="E56" s="218">
        <v>2.4400000000000002E-2</v>
      </c>
      <c r="F56" s="215"/>
      <c r="G56" s="219"/>
      <c r="H56" s="216">
        <v>3000000000</v>
      </c>
      <c r="I56" s="217" t="s">
        <v>782</v>
      </c>
    </row>
    <row r="57" spans="1:9" x14ac:dyDescent="0.25">
      <c r="A57" s="184" t="s">
        <v>793</v>
      </c>
      <c r="B57" s="212" t="s">
        <v>789</v>
      </c>
      <c r="C57" s="180">
        <v>43817</v>
      </c>
      <c r="D57" s="180">
        <v>44492</v>
      </c>
      <c r="E57" s="218">
        <v>2.4400000000000002E-2</v>
      </c>
      <c r="F57" s="215"/>
      <c r="G57" s="219"/>
      <c r="H57" s="216">
        <v>2000000000</v>
      </c>
      <c r="I57" s="217" t="s">
        <v>782</v>
      </c>
    </row>
    <row r="58" spans="1:9" x14ac:dyDescent="0.25">
      <c r="A58" s="191" t="s">
        <v>794</v>
      </c>
      <c r="B58" s="166" t="s">
        <v>775</v>
      </c>
      <c r="C58" s="180">
        <v>43852</v>
      </c>
      <c r="D58" s="180">
        <v>44583</v>
      </c>
      <c r="E58" s="218">
        <v>2.2499999999999999E-2</v>
      </c>
      <c r="F58" s="215"/>
      <c r="G58" s="219"/>
      <c r="H58" s="216">
        <v>3921200000</v>
      </c>
      <c r="I58" s="166" t="s">
        <v>788</v>
      </c>
    </row>
    <row r="59" spans="1:9" x14ac:dyDescent="0.25">
      <c r="A59" s="184" t="s">
        <v>794</v>
      </c>
      <c r="B59" s="166" t="s">
        <v>789</v>
      </c>
      <c r="C59" s="180">
        <v>43871</v>
      </c>
      <c r="D59" s="220">
        <v>44583</v>
      </c>
      <c r="E59" s="218">
        <v>2.2499999999999999E-2</v>
      </c>
      <c r="F59" s="215"/>
      <c r="G59" s="219"/>
      <c r="H59" s="216">
        <v>4000000000</v>
      </c>
      <c r="I59" s="166" t="s">
        <v>788</v>
      </c>
    </row>
    <row r="60" spans="1:9" x14ac:dyDescent="0.25">
      <c r="A60" s="191" t="s">
        <v>794</v>
      </c>
      <c r="B60" s="166" t="s">
        <v>789</v>
      </c>
      <c r="C60" s="180">
        <v>43910</v>
      </c>
      <c r="D60" s="220">
        <v>44583</v>
      </c>
      <c r="E60" s="218">
        <v>2.2499999999999999E-2</v>
      </c>
      <c r="F60" s="215"/>
      <c r="G60" s="219"/>
      <c r="H60" s="216">
        <v>4000000000</v>
      </c>
      <c r="I60" s="166" t="s">
        <v>788</v>
      </c>
    </row>
    <row r="61" spans="1:9" x14ac:dyDescent="0.25">
      <c r="A61" s="184" t="s">
        <v>795</v>
      </c>
      <c r="B61" s="166" t="s">
        <v>775</v>
      </c>
      <c r="C61" s="180">
        <v>43942</v>
      </c>
      <c r="D61" s="180">
        <v>44672</v>
      </c>
      <c r="E61" s="218">
        <v>2.5499999999999998E-2</v>
      </c>
      <c r="F61" s="215"/>
      <c r="G61" s="219"/>
      <c r="H61" s="216">
        <v>2999900000</v>
      </c>
      <c r="I61" s="166" t="s">
        <v>791</v>
      </c>
    </row>
    <row r="62" spans="1:9" x14ac:dyDescent="0.25">
      <c r="A62" s="191" t="s">
        <v>795</v>
      </c>
      <c r="B62" s="166" t="s">
        <v>789</v>
      </c>
      <c r="C62" s="180">
        <v>43962</v>
      </c>
      <c r="D62" s="220">
        <v>44672</v>
      </c>
      <c r="E62" s="218">
        <v>2.5499999999999998E-2</v>
      </c>
      <c r="F62" s="215"/>
      <c r="G62" s="219"/>
      <c r="H62" s="216">
        <v>4500000000</v>
      </c>
      <c r="I62" s="166" t="s">
        <v>791</v>
      </c>
    </row>
    <row r="63" spans="1:9" x14ac:dyDescent="0.25">
      <c r="A63" s="184" t="s">
        <v>795</v>
      </c>
      <c r="B63" s="166" t="s">
        <v>789</v>
      </c>
      <c r="C63" s="180">
        <v>44007</v>
      </c>
      <c r="D63" s="220">
        <v>44672</v>
      </c>
      <c r="E63" s="218">
        <v>2.5499999999999998E-2</v>
      </c>
      <c r="F63" s="215"/>
      <c r="G63" s="219"/>
      <c r="H63" s="216">
        <v>2500000000</v>
      </c>
      <c r="I63" s="166" t="s">
        <v>791</v>
      </c>
    </row>
    <row r="64" spans="1:9" x14ac:dyDescent="0.25">
      <c r="A64" s="191" t="s">
        <v>796</v>
      </c>
      <c r="B64" s="221" t="s">
        <v>797</v>
      </c>
      <c r="C64" s="222">
        <v>43927</v>
      </c>
      <c r="D64" s="222">
        <v>44657</v>
      </c>
      <c r="E64" s="223">
        <v>1.9599999999999999E-2</v>
      </c>
      <c r="F64" s="224"/>
      <c r="G64" s="225"/>
      <c r="H64" s="226">
        <v>12434000000</v>
      </c>
      <c r="I64" s="227" t="s">
        <v>791</v>
      </c>
    </row>
    <row r="65" spans="1:10" x14ac:dyDescent="0.25">
      <c r="A65" s="228"/>
      <c r="B65" s="229" t="s">
        <v>798</v>
      </c>
      <c r="C65" s="230"/>
      <c r="D65" s="231"/>
      <c r="E65" s="232"/>
      <c r="F65" s="233"/>
      <c r="G65" s="233"/>
      <c r="H65" s="234">
        <f>SUM(H40:H64)</f>
        <v>96146200000</v>
      </c>
      <c r="I65" s="235"/>
    </row>
    <row r="66" spans="1:10" x14ac:dyDescent="0.25">
      <c r="A66" s="191" t="s">
        <v>799</v>
      </c>
      <c r="B66" s="236" t="s">
        <v>800</v>
      </c>
      <c r="C66" s="180">
        <v>43108</v>
      </c>
      <c r="D66" s="213">
        <v>44204</v>
      </c>
      <c r="E66" s="237">
        <v>3.7499999999999999E-2</v>
      </c>
      <c r="F66" s="215"/>
      <c r="G66" s="203"/>
      <c r="H66" s="238">
        <v>3000000000</v>
      </c>
      <c r="I66" s="217" t="s">
        <v>788</v>
      </c>
    </row>
    <row r="67" spans="1:10" x14ac:dyDescent="0.25">
      <c r="A67" s="184" t="s">
        <v>801</v>
      </c>
      <c r="B67" s="236" t="s">
        <v>800</v>
      </c>
      <c r="C67" s="180">
        <v>43200</v>
      </c>
      <c r="D67" s="213">
        <v>44296</v>
      </c>
      <c r="E67" s="237">
        <v>3.4000000000000002E-2</v>
      </c>
      <c r="F67" s="215"/>
      <c r="G67" s="203"/>
      <c r="H67" s="238">
        <v>2000000000</v>
      </c>
      <c r="I67" s="217" t="s">
        <v>791</v>
      </c>
    </row>
    <row r="68" spans="1:10" x14ac:dyDescent="0.25">
      <c r="A68" s="239" t="s">
        <v>802</v>
      </c>
      <c r="B68" s="221" t="s">
        <v>803</v>
      </c>
      <c r="C68" s="222">
        <v>43523</v>
      </c>
      <c r="D68" s="222">
        <v>44619</v>
      </c>
      <c r="E68" s="223">
        <v>2.3E-2</v>
      </c>
      <c r="F68" s="215"/>
      <c r="G68" s="223">
        <v>2.0899999999999998E-2</v>
      </c>
      <c r="H68" s="240">
        <v>4600000000</v>
      </c>
      <c r="I68" s="225" t="s">
        <v>804</v>
      </c>
    </row>
    <row r="69" spans="1:10" x14ac:dyDescent="0.25">
      <c r="A69" s="241" t="s">
        <v>802</v>
      </c>
      <c r="B69" s="221" t="s">
        <v>805</v>
      </c>
      <c r="C69" s="222">
        <v>43570</v>
      </c>
      <c r="D69" s="222">
        <v>44619</v>
      </c>
      <c r="E69" s="223">
        <v>2.3E-2</v>
      </c>
      <c r="F69" s="215"/>
      <c r="G69" s="223">
        <v>1.7569999999999999E-2</v>
      </c>
      <c r="H69" s="240">
        <v>3000000000</v>
      </c>
      <c r="I69" s="225" t="s">
        <v>804</v>
      </c>
    </row>
    <row r="70" spans="1:10" x14ac:dyDescent="0.25">
      <c r="A70" s="239" t="s">
        <v>802</v>
      </c>
      <c r="B70" s="221" t="s">
        <v>805</v>
      </c>
      <c r="C70" s="222">
        <v>43640</v>
      </c>
      <c r="D70" s="222">
        <v>44619</v>
      </c>
      <c r="E70" s="223">
        <v>2.3E-2</v>
      </c>
      <c r="F70" s="215"/>
      <c r="G70" s="223">
        <v>2.307E-2</v>
      </c>
      <c r="H70" s="240">
        <v>3000100000</v>
      </c>
      <c r="I70" s="225" t="s">
        <v>804</v>
      </c>
    </row>
    <row r="71" spans="1:10" x14ac:dyDescent="0.25">
      <c r="A71" s="241" t="s">
        <v>802</v>
      </c>
      <c r="B71" s="221" t="s">
        <v>805</v>
      </c>
      <c r="C71" s="222">
        <v>43691</v>
      </c>
      <c r="D71" s="222">
        <v>44619</v>
      </c>
      <c r="E71" s="223">
        <v>2.3E-2</v>
      </c>
      <c r="F71" s="215"/>
      <c r="G71" s="223">
        <v>2.7439999999999999E-2</v>
      </c>
      <c r="H71" s="240">
        <v>3400000000</v>
      </c>
      <c r="I71" s="225" t="s">
        <v>804</v>
      </c>
    </row>
    <row r="72" spans="1:10" x14ac:dyDescent="0.25">
      <c r="A72" s="239" t="s">
        <v>802</v>
      </c>
      <c r="B72" s="221" t="s">
        <v>805</v>
      </c>
      <c r="C72" s="222">
        <v>43756</v>
      </c>
      <c r="D72" s="222">
        <v>44619</v>
      </c>
      <c r="E72" s="223">
        <v>2.3E-2</v>
      </c>
      <c r="F72" s="215"/>
      <c r="G72" s="223">
        <v>2.6100000000000002E-2</v>
      </c>
      <c r="H72" s="240">
        <v>2300000000</v>
      </c>
      <c r="I72" s="225" t="s">
        <v>804</v>
      </c>
    </row>
    <row r="73" spans="1:10" x14ac:dyDescent="0.25">
      <c r="A73" s="241" t="s">
        <v>802</v>
      </c>
      <c r="B73" s="221" t="s">
        <v>805</v>
      </c>
      <c r="C73" s="222">
        <v>43812</v>
      </c>
      <c r="D73" s="222">
        <v>44619</v>
      </c>
      <c r="E73" s="223">
        <v>2.3E-2</v>
      </c>
      <c r="F73" s="215"/>
      <c r="G73" s="223">
        <v>2.1919999999999999E-2</v>
      </c>
      <c r="H73" s="240">
        <v>1901000000</v>
      </c>
      <c r="I73" s="225" t="s">
        <v>804</v>
      </c>
    </row>
    <row r="74" spans="1:10" x14ac:dyDescent="0.25">
      <c r="A74" s="239" t="s">
        <v>806</v>
      </c>
      <c r="B74" s="221" t="s">
        <v>803</v>
      </c>
      <c r="C74" s="222">
        <v>43887</v>
      </c>
      <c r="D74" s="222">
        <v>44983</v>
      </c>
      <c r="E74" s="223">
        <v>2.7E-2</v>
      </c>
      <c r="F74" s="215"/>
      <c r="G74" s="223">
        <v>2.6329999999999999E-2</v>
      </c>
      <c r="H74" s="240">
        <v>4257100000</v>
      </c>
      <c r="I74" s="225" t="s">
        <v>804</v>
      </c>
    </row>
    <row r="75" spans="1:10" x14ac:dyDescent="0.25">
      <c r="A75" s="241" t="s">
        <v>806</v>
      </c>
      <c r="B75" s="221" t="s">
        <v>805</v>
      </c>
      <c r="C75" s="222">
        <v>43948</v>
      </c>
      <c r="D75" s="222">
        <v>44983</v>
      </c>
      <c r="E75" s="223">
        <v>2.7E-2</v>
      </c>
      <c r="F75" s="215"/>
      <c r="G75" s="223">
        <v>3.0040000000000001E-2</v>
      </c>
      <c r="H75" s="240">
        <v>3450000000</v>
      </c>
      <c r="I75" s="225" t="s">
        <v>804</v>
      </c>
    </row>
    <row r="76" spans="1:10" x14ac:dyDescent="0.25">
      <c r="A76" s="239" t="s">
        <v>806</v>
      </c>
      <c r="B76" s="221" t="s">
        <v>805</v>
      </c>
      <c r="C76" s="222">
        <v>44006</v>
      </c>
      <c r="D76" s="222">
        <v>44983</v>
      </c>
      <c r="E76" s="223">
        <v>2.7E-2</v>
      </c>
      <c r="F76" s="215"/>
      <c r="G76" s="223">
        <v>2.691E-2</v>
      </c>
      <c r="H76" s="240">
        <v>3000100000</v>
      </c>
      <c r="I76" s="225" t="s">
        <v>804</v>
      </c>
    </row>
    <row r="77" spans="1:10" x14ac:dyDescent="0.25">
      <c r="A77" s="239"/>
      <c r="B77" s="166"/>
      <c r="C77" s="220"/>
      <c r="D77" s="220"/>
      <c r="E77" s="218"/>
      <c r="F77" s="215"/>
      <c r="G77" s="219"/>
      <c r="H77" s="240"/>
      <c r="I77" s="166"/>
    </row>
    <row r="78" spans="1:10" x14ac:dyDescent="0.25">
      <c r="A78" s="186"/>
      <c r="B78" s="186" t="s">
        <v>807</v>
      </c>
      <c r="C78" s="187"/>
      <c r="D78" s="242"/>
      <c r="E78" s="243"/>
      <c r="F78" s="244"/>
      <c r="G78" s="244"/>
      <c r="H78" s="245">
        <f>SUM(H66:H76)</f>
        <v>33908300000</v>
      </c>
      <c r="I78" s="246"/>
      <c r="J78" s="204"/>
    </row>
    <row r="79" spans="1:10" x14ac:dyDescent="0.25">
      <c r="A79" s="247"/>
      <c r="B79" s="248" t="s">
        <v>808</v>
      </c>
      <c r="C79" s="249"/>
      <c r="D79" s="201"/>
      <c r="E79" s="250"/>
      <c r="F79" s="219"/>
      <c r="G79" s="219"/>
      <c r="H79" s="251"/>
      <c r="I79" s="217"/>
    </row>
    <row r="80" spans="1:10" x14ac:dyDescent="0.25">
      <c r="A80" s="252" t="s">
        <v>809</v>
      </c>
      <c r="B80" s="179" t="s">
        <v>810</v>
      </c>
      <c r="C80" s="253">
        <v>42226</v>
      </c>
      <c r="D80" s="254">
        <v>44053</v>
      </c>
      <c r="E80" s="250">
        <v>6.4500000000000002E-2</v>
      </c>
      <c r="F80" s="219"/>
      <c r="G80" s="219"/>
      <c r="H80" s="251">
        <v>1177600000</v>
      </c>
      <c r="I80" s="217" t="s">
        <v>778</v>
      </c>
    </row>
    <row r="81" spans="1:9" x14ac:dyDescent="0.25">
      <c r="A81" s="247" t="s">
        <v>811</v>
      </c>
      <c r="B81" s="179" t="s">
        <v>810</v>
      </c>
      <c r="C81" s="255">
        <v>42317</v>
      </c>
      <c r="D81" s="256">
        <v>44144</v>
      </c>
      <c r="E81" s="250">
        <v>6.4199999999999993E-2</v>
      </c>
      <c r="F81" s="219"/>
      <c r="G81" s="219"/>
      <c r="H81" s="251">
        <v>3262700000</v>
      </c>
      <c r="I81" s="217" t="s">
        <v>784</v>
      </c>
    </row>
    <row r="82" spans="1:9" x14ac:dyDescent="0.25">
      <c r="A82" s="252" t="s">
        <v>812</v>
      </c>
      <c r="B82" s="179" t="s">
        <v>810</v>
      </c>
      <c r="C82" s="253">
        <v>42408</v>
      </c>
      <c r="D82" s="254">
        <v>44235</v>
      </c>
      <c r="E82" s="250">
        <v>4.9500000000000002E-2</v>
      </c>
      <c r="F82" s="219"/>
      <c r="G82" s="219"/>
      <c r="H82" s="251">
        <v>4000000000</v>
      </c>
      <c r="I82" s="217" t="s">
        <v>804</v>
      </c>
    </row>
    <row r="83" spans="1:9" x14ac:dyDescent="0.25">
      <c r="A83" s="247" t="s">
        <v>813</v>
      </c>
      <c r="B83" s="179" t="s">
        <v>814</v>
      </c>
      <c r="C83" s="255">
        <v>42496</v>
      </c>
      <c r="D83" s="256">
        <v>44235</v>
      </c>
      <c r="E83" s="250">
        <v>4.9500000000000002E-2</v>
      </c>
      <c r="F83" s="219"/>
      <c r="G83" s="219"/>
      <c r="H83" s="251">
        <v>3500000000</v>
      </c>
      <c r="I83" s="217" t="s">
        <v>804</v>
      </c>
    </row>
    <row r="84" spans="1:9" x14ac:dyDescent="0.25">
      <c r="A84" s="252" t="s">
        <v>815</v>
      </c>
      <c r="B84" s="179" t="s">
        <v>810</v>
      </c>
      <c r="C84" s="257">
        <v>42587</v>
      </c>
      <c r="D84" s="258">
        <v>44413</v>
      </c>
      <c r="E84" s="250">
        <v>4.2500000000000003E-2</v>
      </c>
      <c r="F84" s="259"/>
      <c r="G84" s="259"/>
      <c r="H84" s="251">
        <v>3347600000</v>
      </c>
      <c r="I84" s="217" t="s">
        <v>778</v>
      </c>
    </row>
    <row r="85" spans="1:9" x14ac:dyDescent="0.25">
      <c r="A85" s="247" t="s">
        <v>816</v>
      </c>
      <c r="B85" s="179" t="s">
        <v>810</v>
      </c>
      <c r="C85" s="260">
        <v>42682</v>
      </c>
      <c r="D85" s="261">
        <v>44508</v>
      </c>
      <c r="E85" s="250">
        <v>5.2499999999999998E-2</v>
      </c>
      <c r="F85" s="259"/>
      <c r="G85" s="259"/>
      <c r="H85" s="251">
        <v>4685400000</v>
      </c>
      <c r="I85" s="217" t="s">
        <v>784</v>
      </c>
    </row>
    <row r="86" spans="1:9" x14ac:dyDescent="0.25">
      <c r="A86" s="252" t="s">
        <v>817</v>
      </c>
      <c r="B86" s="179" t="s">
        <v>810</v>
      </c>
      <c r="C86" s="262">
        <v>42769</v>
      </c>
      <c r="D86" s="263">
        <v>44595</v>
      </c>
      <c r="E86" s="250">
        <v>5.1499999999999997E-2</v>
      </c>
      <c r="F86" s="259"/>
      <c r="G86" s="259"/>
      <c r="H86" s="251">
        <v>6500000000</v>
      </c>
      <c r="I86" s="217" t="s">
        <v>804</v>
      </c>
    </row>
    <row r="87" spans="1:9" x14ac:dyDescent="0.25">
      <c r="A87" s="247" t="s">
        <v>818</v>
      </c>
      <c r="B87" s="179" t="s">
        <v>810</v>
      </c>
      <c r="C87" s="255">
        <v>42863</v>
      </c>
      <c r="D87" s="256">
        <v>44689</v>
      </c>
      <c r="E87" s="250">
        <v>4.9399999999999999E-2</v>
      </c>
      <c r="F87" s="259"/>
      <c r="G87" s="259"/>
      <c r="H87" s="251">
        <v>6500000000</v>
      </c>
      <c r="I87" s="217" t="s">
        <v>819</v>
      </c>
    </row>
    <row r="88" spans="1:9" x14ac:dyDescent="0.25">
      <c r="A88" s="252" t="s">
        <v>820</v>
      </c>
      <c r="B88" s="179" t="s">
        <v>810</v>
      </c>
      <c r="C88" s="264">
        <v>42955</v>
      </c>
      <c r="D88" s="265">
        <v>44781</v>
      </c>
      <c r="E88" s="250">
        <v>5.1299999999999998E-2</v>
      </c>
      <c r="F88" s="259"/>
      <c r="G88" s="259"/>
      <c r="H88" s="251">
        <v>6500000000</v>
      </c>
      <c r="I88" s="217" t="s">
        <v>778</v>
      </c>
    </row>
    <row r="89" spans="1:9" x14ac:dyDescent="0.25">
      <c r="A89" s="247" t="s">
        <v>820</v>
      </c>
      <c r="B89" s="179" t="s">
        <v>814</v>
      </c>
      <c r="C89" s="264">
        <v>43010</v>
      </c>
      <c r="D89" s="265">
        <v>44781</v>
      </c>
      <c r="E89" s="218">
        <v>5.1299999999999998E-2</v>
      </c>
      <c r="F89" s="259"/>
      <c r="G89" s="259"/>
      <c r="H89" s="216">
        <v>1448400000</v>
      </c>
      <c r="I89" s="217" t="s">
        <v>778</v>
      </c>
    </row>
    <row r="90" spans="1:9" x14ac:dyDescent="0.25">
      <c r="A90" s="252" t="s">
        <v>821</v>
      </c>
      <c r="B90" s="179" t="s">
        <v>810</v>
      </c>
      <c r="C90" s="264">
        <v>43047</v>
      </c>
      <c r="D90" s="265">
        <v>44873</v>
      </c>
      <c r="E90" s="218">
        <v>5.45E-2</v>
      </c>
      <c r="F90" s="259"/>
      <c r="G90" s="259"/>
      <c r="H90" s="251">
        <v>7476300000</v>
      </c>
      <c r="I90" s="217" t="s">
        <v>784</v>
      </c>
    </row>
    <row r="91" spans="1:9" x14ac:dyDescent="0.25">
      <c r="A91" s="247" t="s">
        <v>822</v>
      </c>
      <c r="B91" s="179" t="s">
        <v>810</v>
      </c>
      <c r="C91" s="180">
        <v>43132</v>
      </c>
      <c r="D91" s="213">
        <v>44958</v>
      </c>
      <c r="E91" s="218">
        <v>5.45E-2</v>
      </c>
      <c r="F91" s="259"/>
      <c r="G91" s="259"/>
      <c r="H91" s="216">
        <v>7567500000</v>
      </c>
      <c r="I91" s="217" t="s">
        <v>804</v>
      </c>
    </row>
    <row r="92" spans="1:9" x14ac:dyDescent="0.25">
      <c r="A92" s="252" t="s">
        <v>823</v>
      </c>
      <c r="B92" s="179" t="s">
        <v>810</v>
      </c>
      <c r="C92" s="180">
        <v>43223</v>
      </c>
      <c r="D92" s="213">
        <v>45049</v>
      </c>
      <c r="E92" s="218">
        <v>5.45E-2</v>
      </c>
      <c r="F92" s="259"/>
      <c r="G92" s="259"/>
      <c r="H92" s="216">
        <v>4993400000</v>
      </c>
      <c r="I92" s="217" t="s">
        <v>819</v>
      </c>
    </row>
    <row r="93" spans="1:9" x14ac:dyDescent="0.25">
      <c r="A93" s="247" t="s">
        <v>824</v>
      </c>
      <c r="B93" s="266" t="s">
        <v>825</v>
      </c>
      <c r="C93" s="222">
        <v>43300</v>
      </c>
      <c r="D93" s="222">
        <v>45126</v>
      </c>
      <c r="E93" s="223">
        <v>5.2999999999999999E-2</v>
      </c>
      <c r="F93" s="267"/>
      <c r="G93" s="223">
        <v>5.1299999999999998E-2</v>
      </c>
      <c r="H93" s="226">
        <v>2999900000</v>
      </c>
      <c r="I93" s="225" t="s">
        <v>776</v>
      </c>
    </row>
    <row r="94" spans="1:9" x14ac:dyDescent="0.25">
      <c r="A94" s="252" t="s">
        <v>824</v>
      </c>
      <c r="B94" s="266" t="s">
        <v>826</v>
      </c>
      <c r="C94" s="222">
        <v>43326</v>
      </c>
      <c r="D94" s="222">
        <v>45126</v>
      </c>
      <c r="E94" s="223">
        <v>5.2999999999999999E-2</v>
      </c>
      <c r="F94" s="267"/>
      <c r="G94" s="223">
        <v>4.8180000000000001E-2</v>
      </c>
      <c r="H94" s="226">
        <v>2300000000</v>
      </c>
      <c r="I94" s="225" t="s">
        <v>776</v>
      </c>
    </row>
    <row r="95" spans="1:9" x14ac:dyDescent="0.25">
      <c r="A95" s="247" t="s">
        <v>824</v>
      </c>
      <c r="B95" s="266" t="s">
        <v>826</v>
      </c>
      <c r="C95" s="222">
        <v>43367</v>
      </c>
      <c r="D95" s="222">
        <v>45126</v>
      </c>
      <c r="E95" s="223">
        <v>5.2999999999999999E-2</v>
      </c>
      <c r="F95" s="267"/>
      <c r="G95" s="223">
        <v>4.7109999999999999E-2</v>
      </c>
      <c r="H95" s="226">
        <v>2000100000</v>
      </c>
      <c r="I95" s="225" t="s">
        <v>776</v>
      </c>
    </row>
    <row r="96" spans="1:9" x14ac:dyDescent="0.25">
      <c r="A96" s="252" t="s">
        <v>824</v>
      </c>
      <c r="B96" s="266" t="s">
        <v>826</v>
      </c>
      <c r="C96" s="222">
        <v>43390</v>
      </c>
      <c r="D96" s="222">
        <v>45126</v>
      </c>
      <c r="E96" s="223">
        <v>5.2999999999999999E-2</v>
      </c>
      <c r="F96" s="267"/>
      <c r="G96" s="223">
        <v>4.6039999999999998E-2</v>
      </c>
      <c r="H96" s="226">
        <v>2000300000</v>
      </c>
      <c r="I96" s="225" t="s">
        <v>776</v>
      </c>
    </row>
    <row r="97" spans="1:9" x14ac:dyDescent="0.25">
      <c r="A97" s="247" t="s">
        <v>824</v>
      </c>
      <c r="B97" s="266" t="s">
        <v>826</v>
      </c>
      <c r="C97" s="222">
        <v>43419</v>
      </c>
      <c r="D97" s="222">
        <v>45126</v>
      </c>
      <c r="E97" s="223">
        <v>5.2999999999999999E-2</v>
      </c>
      <c r="F97" s="267"/>
      <c r="G97" s="223">
        <v>4.428E-2</v>
      </c>
      <c r="H97" s="226">
        <v>2000000000</v>
      </c>
      <c r="I97" s="225" t="s">
        <v>776</v>
      </c>
    </row>
    <row r="98" spans="1:9" x14ac:dyDescent="0.25">
      <c r="A98" s="252" t="s">
        <v>824</v>
      </c>
      <c r="B98" s="266" t="s">
        <v>826</v>
      </c>
      <c r="C98" s="222">
        <v>43447</v>
      </c>
      <c r="D98" s="222">
        <v>45126</v>
      </c>
      <c r="E98" s="223">
        <v>5.2999999999999999E-2</v>
      </c>
      <c r="F98" s="267"/>
      <c r="G98" s="223">
        <v>3.8010000000000002E-2</v>
      </c>
      <c r="H98" s="226">
        <v>2000000000</v>
      </c>
      <c r="I98" s="225" t="s">
        <v>776</v>
      </c>
    </row>
    <row r="99" spans="1:9" x14ac:dyDescent="0.25">
      <c r="A99" s="247" t="s">
        <v>827</v>
      </c>
      <c r="B99" s="266" t="s">
        <v>825</v>
      </c>
      <c r="C99" s="222">
        <v>43495</v>
      </c>
      <c r="D99" s="222">
        <v>45321</v>
      </c>
      <c r="E99" s="223">
        <v>4.2000000000000003E-2</v>
      </c>
      <c r="F99" s="268"/>
      <c r="G99" s="223">
        <v>3.7400000000000003E-2</v>
      </c>
      <c r="H99" s="226">
        <v>4000000000</v>
      </c>
      <c r="I99" s="225" t="s">
        <v>788</v>
      </c>
    </row>
    <row r="100" spans="1:9" x14ac:dyDescent="0.25">
      <c r="A100" s="252" t="s">
        <v>827</v>
      </c>
      <c r="B100" s="266" t="s">
        <v>826</v>
      </c>
      <c r="C100" s="222">
        <v>43551</v>
      </c>
      <c r="D100" s="222">
        <v>45321</v>
      </c>
      <c r="E100" s="223">
        <v>4.2000000000000003E-2</v>
      </c>
      <c r="F100" s="268"/>
      <c r="G100" s="223">
        <v>2.7320000000000001E-2</v>
      </c>
      <c r="H100" s="226">
        <v>3449900000</v>
      </c>
      <c r="I100" s="225" t="s">
        <v>788</v>
      </c>
    </row>
    <row r="101" spans="1:9" x14ac:dyDescent="0.25">
      <c r="A101" s="247" t="s">
        <v>827</v>
      </c>
      <c r="B101" s="266" t="s">
        <v>826</v>
      </c>
      <c r="C101" s="222">
        <v>43612</v>
      </c>
      <c r="D101" s="222">
        <v>45321</v>
      </c>
      <c r="E101" s="223">
        <v>4.2000000000000003E-2</v>
      </c>
      <c r="F101" s="268"/>
      <c r="G101" s="223">
        <v>3.0159999999999999E-2</v>
      </c>
      <c r="H101" s="226">
        <v>3999900000</v>
      </c>
      <c r="I101" s="225" t="s">
        <v>788</v>
      </c>
    </row>
    <row r="102" spans="1:9" x14ac:dyDescent="0.25">
      <c r="A102" s="252" t="s">
        <v>827</v>
      </c>
      <c r="B102" s="266" t="s">
        <v>826</v>
      </c>
      <c r="C102" s="222">
        <v>43663</v>
      </c>
      <c r="D102" s="222">
        <v>45321</v>
      </c>
      <c r="E102" s="223">
        <v>4.2000000000000003E-2</v>
      </c>
      <c r="F102" s="268"/>
      <c r="G102" s="223">
        <v>3.4320000000000003E-2</v>
      </c>
      <c r="H102" s="226">
        <v>2557900000</v>
      </c>
      <c r="I102" s="225" t="s">
        <v>788</v>
      </c>
    </row>
    <row r="103" spans="1:9" x14ac:dyDescent="0.25">
      <c r="A103" s="247" t="s">
        <v>827</v>
      </c>
      <c r="B103" s="266" t="s">
        <v>826</v>
      </c>
      <c r="C103" s="222">
        <v>43728</v>
      </c>
      <c r="D103" s="222">
        <v>45321</v>
      </c>
      <c r="E103" s="223">
        <v>4.2000000000000003E-2</v>
      </c>
      <c r="F103" s="268"/>
      <c r="G103" s="223">
        <v>3.5369999999999999E-2</v>
      </c>
      <c r="H103" s="226">
        <v>3000000000</v>
      </c>
      <c r="I103" s="225" t="s">
        <v>788</v>
      </c>
    </row>
    <row r="104" spans="1:9" x14ac:dyDescent="0.25">
      <c r="A104" s="252" t="s">
        <v>827</v>
      </c>
      <c r="B104" s="266" t="s">
        <v>826</v>
      </c>
      <c r="C104" s="222">
        <v>43782</v>
      </c>
      <c r="D104" s="222">
        <v>45321</v>
      </c>
      <c r="E104" s="223">
        <v>4.2000000000000003E-2</v>
      </c>
      <c r="F104" s="268"/>
      <c r="G104" s="223">
        <v>3.2410000000000001E-2</v>
      </c>
      <c r="H104" s="226">
        <v>3551100000</v>
      </c>
      <c r="I104" s="225" t="s">
        <v>788</v>
      </c>
    </row>
    <row r="105" spans="1:9" x14ac:dyDescent="0.25">
      <c r="A105" s="247" t="s">
        <v>828</v>
      </c>
      <c r="B105" s="266" t="s">
        <v>825</v>
      </c>
      <c r="C105" s="222">
        <v>43916</v>
      </c>
      <c r="D105" s="222">
        <v>45742</v>
      </c>
      <c r="E105" s="223">
        <v>3.6999999999999998E-2</v>
      </c>
      <c r="F105" s="268"/>
      <c r="G105" s="223">
        <v>3.9669999999999997E-2</v>
      </c>
      <c r="H105" s="226">
        <v>3911000000</v>
      </c>
      <c r="I105" s="225" t="s">
        <v>829</v>
      </c>
    </row>
    <row r="106" spans="1:9" x14ac:dyDescent="0.25">
      <c r="A106" s="252" t="s">
        <v>828</v>
      </c>
      <c r="B106" s="266" t="s">
        <v>826</v>
      </c>
      <c r="C106" s="222">
        <v>43977</v>
      </c>
      <c r="D106" s="222">
        <v>45742</v>
      </c>
      <c r="E106" s="223">
        <v>3.6999999999999998E-2</v>
      </c>
      <c r="F106" s="268"/>
      <c r="G106" s="223">
        <v>3.986E-2</v>
      </c>
      <c r="H106" s="226">
        <v>4438100000</v>
      </c>
      <c r="I106" s="225" t="s">
        <v>829</v>
      </c>
    </row>
    <row r="107" spans="1:9" x14ac:dyDescent="0.25">
      <c r="A107" s="247"/>
      <c r="B107" s="166"/>
      <c r="C107" s="220"/>
      <c r="D107" s="220"/>
      <c r="E107" s="218"/>
      <c r="F107" s="268"/>
      <c r="G107" s="219"/>
      <c r="H107" s="226"/>
      <c r="I107" s="166"/>
    </row>
    <row r="108" spans="1:9" x14ac:dyDescent="0.25">
      <c r="A108" s="252"/>
      <c r="B108" s="248" t="s">
        <v>830</v>
      </c>
      <c r="C108" s="249"/>
      <c r="D108" s="201"/>
      <c r="E108" s="250"/>
      <c r="F108" s="219"/>
      <c r="G108" s="219"/>
      <c r="H108" s="251"/>
      <c r="I108" s="217"/>
    </row>
    <row r="109" spans="1:9" x14ac:dyDescent="0.25">
      <c r="A109" s="247" t="s">
        <v>831</v>
      </c>
      <c r="B109" s="179" t="s">
        <v>810</v>
      </c>
      <c r="C109" s="253">
        <v>42226</v>
      </c>
      <c r="D109" s="254">
        <v>44053</v>
      </c>
      <c r="E109" s="250">
        <v>4.3527000000000003E-2</v>
      </c>
      <c r="F109" s="219">
        <v>2.5100000000000001E-2</v>
      </c>
      <c r="G109" s="219"/>
      <c r="H109" s="251">
        <v>770000000</v>
      </c>
      <c r="I109" s="217" t="s">
        <v>778</v>
      </c>
    </row>
    <row r="110" spans="1:9" x14ac:dyDescent="0.25">
      <c r="A110" s="252" t="s">
        <v>832</v>
      </c>
      <c r="B110" s="179" t="s">
        <v>814</v>
      </c>
      <c r="C110" s="253">
        <v>42226</v>
      </c>
      <c r="D110" s="254">
        <v>44053</v>
      </c>
      <c r="E110" s="250">
        <v>4.3527000000000003E-2</v>
      </c>
      <c r="F110" s="219">
        <v>2.5100000000000001E-2</v>
      </c>
      <c r="G110" s="219"/>
      <c r="H110" s="251">
        <v>1600000000</v>
      </c>
      <c r="I110" s="217" t="s">
        <v>778</v>
      </c>
    </row>
    <row r="111" spans="1:9" x14ac:dyDescent="0.25">
      <c r="A111" s="247" t="s">
        <v>833</v>
      </c>
      <c r="B111" s="179" t="s">
        <v>810</v>
      </c>
      <c r="C111" s="255">
        <v>42317</v>
      </c>
      <c r="D111" s="256">
        <v>44144</v>
      </c>
      <c r="E111" s="250">
        <v>4.5289999999999997E-2</v>
      </c>
      <c r="F111" s="219">
        <v>2.53E-2</v>
      </c>
      <c r="G111" s="219"/>
      <c r="H111" s="251">
        <v>550000000</v>
      </c>
      <c r="I111" s="217" t="s">
        <v>784</v>
      </c>
    </row>
    <row r="112" spans="1:9" x14ac:dyDescent="0.25">
      <c r="A112" s="252" t="s">
        <v>834</v>
      </c>
      <c r="B112" s="179" t="s">
        <v>810</v>
      </c>
      <c r="C112" s="255">
        <v>42408</v>
      </c>
      <c r="D112" s="256">
        <v>44235</v>
      </c>
      <c r="E112" s="250">
        <v>4.3766666666666669E-2</v>
      </c>
      <c r="F112" s="219">
        <v>2.58E-2</v>
      </c>
      <c r="G112" s="219"/>
      <c r="H112" s="251">
        <v>750000000</v>
      </c>
      <c r="I112" s="217" t="s">
        <v>804</v>
      </c>
    </row>
    <row r="113" spans="1:11" x14ac:dyDescent="0.25">
      <c r="A113" s="247" t="s">
        <v>835</v>
      </c>
      <c r="B113" s="179" t="s">
        <v>814</v>
      </c>
      <c r="C113" s="255">
        <v>42496</v>
      </c>
      <c r="D113" s="256">
        <v>44235</v>
      </c>
      <c r="E113" s="250">
        <v>3.8890000000000001E-2</v>
      </c>
      <c r="F113" s="219">
        <v>2.58E-2</v>
      </c>
      <c r="G113" s="219"/>
      <c r="H113" s="251">
        <v>1500000000</v>
      </c>
      <c r="I113" s="217" t="s">
        <v>804</v>
      </c>
    </row>
    <row r="114" spans="1:11" x14ac:dyDescent="0.25">
      <c r="A114" s="252" t="s">
        <v>836</v>
      </c>
      <c r="B114" s="179" t="s">
        <v>810</v>
      </c>
      <c r="C114" s="257">
        <v>42587</v>
      </c>
      <c r="D114" s="258">
        <v>44413</v>
      </c>
      <c r="E114" s="250">
        <v>4.3533000000000002E-2</v>
      </c>
      <c r="F114" s="219">
        <v>2.5899999999999999E-2</v>
      </c>
      <c r="G114" s="219"/>
      <c r="H114" s="251">
        <v>1450000000</v>
      </c>
      <c r="I114" s="217" t="s">
        <v>778</v>
      </c>
    </row>
    <row r="115" spans="1:11" x14ac:dyDescent="0.25">
      <c r="A115" s="186"/>
      <c r="B115" s="186" t="s">
        <v>837</v>
      </c>
      <c r="C115" s="187"/>
      <c r="D115" s="242"/>
      <c r="E115" s="243"/>
      <c r="F115" s="244"/>
      <c r="G115" s="244"/>
      <c r="H115" s="245">
        <f>SUM(H79:H114)</f>
        <v>109787100000</v>
      </c>
      <c r="I115" s="246"/>
    </row>
    <row r="116" spans="1:11" x14ac:dyDescent="0.25">
      <c r="A116" s="269"/>
      <c r="B116" s="270" t="s">
        <v>808</v>
      </c>
      <c r="C116" s="249"/>
      <c r="D116" s="201"/>
      <c r="E116" s="250"/>
      <c r="F116" s="271"/>
      <c r="G116" s="271"/>
      <c r="H116" s="272"/>
      <c r="I116" s="217"/>
    </row>
    <row r="117" spans="1:11" x14ac:dyDescent="0.25">
      <c r="A117" s="273" t="s">
        <v>838</v>
      </c>
      <c r="B117" s="212" t="s">
        <v>839</v>
      </c>
      <c r="C117" s="249">
        <v>41537</v>
      </c>
      <c r="D117" s="201">
        <v>44094</v>
      </c>
      <c r="E117" s="250">
        <v>7.3800000000000004E-2</v>
      </c>
      <c r="F117" s="219"/>
      <c r="G117" s="219"/>
      <c r="H117" s="251">
        <v>2000000000</v>
      </c>
      <c r="I117" s="217" t="s">
        <v>780</v>
      </c>
      <c r="J117" s="204"/>
      <c r="K117" s="274"/>
    </row>
    <row r="118" spans="1:11" x14ac:dyDescent="0.25">
      <c r="A118" s="269" t="s">
        <v>840</v>
      </c>
      <c r="B118" s="212" t="s">
        <v>839</v>
      </c>
      <c r="C118" s="249">
        <v>41550</v>
      </c>
      <c r="D118" s="201">
        <v>44094</v>
      </c>
      <c r="E118" s="250">
        <v>7.3800000000000004E-2</v>
      </c>
      <c r="F118" s="219"/>
      <c r="G118" s="219"/>
      <c r="H118" s="251">
        <v>2500000000</v>
      </c>
      <c r="I118" s="217" t="s">
        <v>780</v>
      </c>
      <c r="J118" s="204"/>
      <c r="K118" s="274"/>
    </row>
    <row r="119" spans="1:11" x14ac:dyDescent="0.25">
      <c r="A119" s="273" t="s">
        <v>841</v>
      </c>
      <c r="B119" s="212" t="s">
        <v>839</v>
      </c>
      <c r="C119" s="249">
        <v>41624</v>
      </c>
      <c r="D119" s="201">
        <v>44181</v>
      </c>
      <c r="E119" s="250">
        <v>7.4499999999999997E-2</v>
      </c>
      <c r="F119" s="219"/>
      <c r="G119" s="219"/>
      <c r="H119" s="251">
        <f>4000000000</f>
        <v>4000000000</v>
      </c>
      <c r="I119" s="217" t="s">
        <v>786</v>
      </c>
      <c r="J119" s="204"/>
      <c r="K119" s="274"/>
    </row>
    <row r="120" spans="1:11" x14ac:dyDescent="0.25">
      <c r="A120" s="269" t="s">
        <v>842</v>
      </c>
      <c r="B120" s="212" t="s">
        <v>839</v>
      </c>
      <c r="C120" s="249">
        <v>41635</v>
      </c>
      <c r="D120" s="201">
        <v>44181</v>
      </c>
      <c r="E120" s="250">
        <v>7.4499999999999997E-2</v>
      </c>
      <c r="F120" s="219"/>
      <c r="G120" s="219"/>
      <c r="H120" s="251">
        <v>1283000000</v>
      </c>
      <c r="I120" s="217" t="s">
        <v>786</v>
      </c>
      <c r="J120" s="204"/>
      <c r="K120" s="274"/>
    </row>
    <row r="121" spans="1:11" x14ac:dyDescent="0.25">
      <c r="A121" s="273" t="s">
        <v>843</v>
      </c>
      <c r="B121" s="212" t="s">
        <v>839</v>
      </c>
      <c r="C121" s="249">
        <v>41715</v>
      </c>
      <c r="D121" s="201">
        <v>44272</v>
      </c>
      <c r="E121" s="250">
        <v>7.6399999999999996E-2</v>
      </c>
      <c r="F121" s="219"/>
      <c r="G121" s="219"/>
      <c r="H121" s="251">
        <v>3113000000</v>
      </c>
      <c r="I121" s="217" t="s">
        <v>829</v>
      </c>
      <c r="J121" s="274"/>
      <c r="K121" s="274"/>
    </row>
    <row r="122" spans="1:11" x14ac:dyDescent="0.25">
      <c r="A122" s="269" t="s">
        <v>844</v>
      </c>
      <c r="B122" s="212" t="s">
        <v>839</v>
      </c>
      <c r="C122" s="249">
        <v>41806</v>
      </c>
      <c r="D122" s="201">
        <v>44363</v>
      </c>
      <c r="E122" s="250">
        <v>7.6700000000000004E-2</v>
      </c>
      <c r="F122" s="219"/>
      <c r="G122" s="219"/>
      <c r="H122" s="251">
        <v>2384700000</v>
      </c>
      <c r="I122" s="217" t="s">
        <v>845</v>
      </c>
      <c r="J122" s="274"/>
      <c r="K122" s="274"/>
    </row>
    <row r="123" spans="1:11" x14ac:dyDescent="0.25">
      <c r="A123" s="273" t="s">
        <v>846</v>
      </c>
      <c r="B123" s="212" t="s">
        <v>839</v>
      </c>
      <c r="C123" s="249">
        <v>41897</v>
      </c>
      <c r="D123" s="201">
        <v>44454</v>
      </c>
      <c r="E123" s="250">
        <v>7.7700000000000005E-2</v>
      </c>
      <c r="F123" s="219"/>
      <c r="G123" s="219"/>
      <c r="H123" s="251">
        <v>2914700000</v>
      </c>
      <c r="I123" s="217" t="s">
        <v>780</v>
      </c>
      <c r="J123" s="274"/>
      <c r="K123" s="274"/>
    </row>
    <row r="124" spans="1:11" x14ac:dyDescent="0.25">
      <c r="A124" s="269" t="s">
        <v>847</v>
      </c>
      <c r="B124" s="212" t="s">
        <v>839</v>
      </c>
      <c r="C124" s="275">
        <v>41982</v>
      </c>
      <c r="D124" s="276">
        <v>44539</v>
      </c>
      <c r="E124" s="250">
        <v>7.85E-2</v>
      </c>
      <c r="F124" s="219"/>
      <c r="G124" s="219"/>
      <c r="H124" s="251">
        <v>5764700000</v>
      </c>
      <c r="I124" s="217" t="s">
        <v>786</v>
      </c>
      <c r="J124" s="274"/>
      <c r="K124" s="274"/>
    </row>
    <row r="125" spans="1:11" x14ac:dyDescent="0.25">
      <c r="A125" s="273" t="s">
        <v>848</v>
      </c>
      <c r="B125" s="212" t="s">
        <v>839</v>
      </c>
      <c r="C125" s="275">
        <v>42079</v>
      </c>
      <c r="D125" s="276">
        <v>44636</v>
      </c>
      <c r="E125" s="250">
        <v>7.8100000000000003E-2</v>
      </c>
      <c r="F125" s="219"/>
      <c r="G125" s="219"/>
      <c r="H125" s="251">
        <v>2500000000</v>
      </c>
      <c r="I125" s="217" t="s">
        <v>829</v>
      </c>
      <c r="J125" s="274"/>
      <c r="K125" s="274"/>
    </row>
    <row r="126" spans="1:11" x14ac:dyDescent="0.25">
      <c r="A126" s="269" t="s">
        <v>849</v>
      </c>
      <c r="B126" s="212" t="s">
        <v>839</v>
      </c>
      <c r="C126" s="277">
        <v>42171</v>
      </c>
      <c r="D126" s="278">
        <v>44728</v>
      </c>
      <c r="E126" s="250">
        <v>7.8E-2</v>
      </c>
      <c r="F126" s="219"/>
      <c r="G126" s="219"/>
      <c r="H126" s="251">
        <v>2953500000</v>
      </c>
      <c r="I126" s="217" t="s">
        <v>845</v>
      </c>
      <c r="J126" s="274"/>
      <c r="K126" s="274"/>
    </row>
    <row r="127" spans="1:11" x14ac:dyDescent="0.25">
      <c r="A127" s="273" t="s">
        <v>850</v>
      </c>
      <c r="B127" s="212" t="s">
        <v>839</v>
      </c>
      <c r="C127" s="253">
        <v>42263</v>
      </c>
      <c r="D127" s="254">
        <v>44820</v>
      </c>
      <c r="E127" s="250">
        <v>7.7799999999999994E-2</v>
      </c>
      <c r="F127" s="219"/>
      <c r="G127" s="219"/>
      <c r="H127" s="251">
        <v>1000000000</v>
      </c>
      <c r="I127" s="217" t="s">
        <v>780</v>
      </c>
      <c r="J127" s="274"/>
      <c r="K127" s="274"/>
    </row>
    <row r="128" spans="1:11" x14ac:dyDescent="0.25">
      <c r="A128" s="269" t="s">
        <v>851</v>
      </c>
      <c r="B128" s="212" t="s">
        <v>839</v>
      </c>
      <c r="C128" s="255">
        <v>42354</v>
      </c>
      <c r="D128" s="256">
        <v>44911</v>
      </c>
      <c r="E128" s="250">
        <v>6.7900000000000002E-2</v>
      </c>
      <c r="F128" s="219"/>
      <c r="G128" s="219"/>
      <c r="H128" s="251">
        <v>2500000000</v>
      </c>
      <c r="I128" s="217" t="s">
        <v>786</v>
      </c>
      <c r="J128" s="274"/>
      <c r="K128" s="274"/>
    </row>
    <row r="129" spans="1:11" x14ac:dyDescent="0.25">
      <c r="A129" s="273" t="s">
        <v>852</v>
      </c>
      <c r="B129" s="212" t="s">
        <v>839</v>
      </c>
      <c r="C129" s="255">
        <v>42445</v>
      </c>
      <c r="D129" s="256">
        <v>45001</v>
      </c>
      <c r="E129" s="250">
        <v>4.9000000000000002E-2</v>
      </c>
      <c r="F129" s="219"/>
      <c r="G129" s="219"/>
      <c r="H129" s="251">
        <v>2999900000</v>
      </c>
      <c r="I129" s="217" t="s">
        <v>829</v>
      </c>
      <c r="J129" s="274"/>
      <c r="K129" s="274"/>
    </row>
    <row r="130" spans="1:11" x14ac:dyDescent="0.25">
      <c r="A130" s="269" t="s">
        <v>853</v>
      </c>
      <c r="B130" s="212" t="s">
        <v>839</v>
      </c>
      <c r="C130" s="255">
        <v>42524</v>
      </c>
      <c r="D130" s="256">
        <v>45001</v>
      </c>
      <c r="E130" s="250">
        <v>4.9000000000000002E-2</v>
      </c>
      <c r="F130" s="219"/>
      <c r="G130" s="219"/>
      <c r="H130" s="251">
        <v>2000000000</v>
      </c>
      <c r="I130" s="217" t="s">
        <v>829</v>
      </c>
      <c r="J130" s="274"/>
      <c r="K130" s="274"/>
    </row>
    <row r="131" spans="1:11" x14ac:dyDescent="0.25">
      <c r="A131" s="273" t="s">
        <v>854</v>
      </c>
      <c r="B131" s="212" t="s">
        <v>839</v>
      </c>
      <c r="C131" s="257">
        <v>42628</v>
      </c>
      <c r="D131" s="258">
        <v>45184</v>
      </c>
      <c r="E131" s="250">
        <v>4.8899999999999999E-2</v>
      </c>
      <c r="F131" s="259"/>
      <c r="G131" s="259"/>
      <c r="H131" s="251">
        <v>2309000000</v>
      </c>
      <c r="I131" s="217" t="s">
        <v>780</v>
      </c>
      <c r="J131" s="274"/>
      <c r="K131" s="274"/>
    </row>
    <row r="132" spans="1:11" x14ac:dyDescent="0.25">
      <c r="A132" s="269" t="s">
        <v>854</v>
      </c>
      <c r="B132" s="212" t="s">
        <v>839</v>
      </c>
      <c r="C132" s="260">
        <v>42711</v>
      </c>
      <c r="D132" s="261">
        <v>45184</v>
      </c>
      <c r="E132" s="250">
        <v>4.8899999999999999E-2</v>
      </c>
      <c r="F132" s="259"/>
      <c r="G132" s="259"/>
      <c r="H132" s="251">
        <v>995900000</v>
      </c>
      <c r="I132" s="217" t="s">
        <v>780</v>
      </c>
      <c r="J132" s="274"/>
      <c r="K132" s="274"/>
    </row>
    <row r="133" spans="1:11" x14ac:dyDescent="0.25">
      <c r="A133" s="273" t="s">
        <v>855</v>
      </c>
      <c r="B133" s="212" t="s">
        <v>839</v>
      </c>
      <c r="C133" s="262">
        <v>42797</v>
      </c>
      <c r="D133" s="263">
        <v>45354</v>
      </c>
      <c r="E133" s="250">
        <v>5.2400000000000002E-2</v>
      </c>
      <c r="F133" s="259"/>
      <c r="G133" s="259"/>
      <c r="H133" s="251">
        <v>2500000000</v>
      </c>
      <c r="I133" s="217" t="s">
        <v>829</v>
      </c>
      <c r="J133" s="274"/>
      <c r="K133" s="274"/>
    </row>
    <row r="134" spans="1:11" x14ac:dyDescent="0.25">
      <c r="A134" s="269" t="s">
        <v>855</v>
      </c>
      <c r="B134" s="212" t="s">
        <v>839</v>
      </c>
      <c r="C134" s="262">
        <v>42797</v>
      </c>
      <c r="D134" s="263">
        <v>45354</v>
      </c>
      <c r="E134" s="250">
        <v>5.2400000000000002E-2</v>
      </c>
      <c r="F134" s="259"/>
      <c r="G134" s="259"/>
      <c r="H134" s="251">
        <v>1500000000</v>
      </c>
      <c r="I134" s="217" t="s">
        <v>829</v>
      </c>
      <c r="J134" s="274"/>
      <c r="K134" s="274"/>
    </row>
    <row r="135" spans="1:11" x14ac:dyDescent="0.25">
      <c r="A135" s="273" t="s">
        <v>856</v>
      </c>
      <c r="B135" s="212" t="s">
        <v>839</v>
      </c>
      <c r="C135" s="255">
        <v>42887</v>
      </c>
      <c r="D135" s="256">
        <v>45444</v>
      </c>
      <c r="E135" s="250">
        <v>5.3900000000000003E-2</v>
      </c>
      <c r="F135" s="259"/>
      <c r="G135" s="259"/>
      <c r="H135" s="251">
        <v>3821200000</v>
      </c>
      <c r="I135" s="217" t="s">
        <v>845</v>
      </c>
      <c r="J135" s="274"/>
      <c r="K135" s="274"/>
    </row>
    <row r="136" spans="1:11" x14ac:dyDescent="0.25">
      <c r="A136" s="269" t="s">
        <v>856</v>
      </c>
      <c r="B136" s="212" t="s">
        <v>839</v>
      </c>
      <c r="C136" s="264">
        <v>43075</v>
      </c>
      <c r="D136" s="265">
        <v>45444</v>
      </c>
      <c r="E136" s="250">
        <v>5.3900000000000003E-2</v>
      </c>
      <c r="F136" s="259"/>
      <c r="G136" s="259"/>
      <c r="H136" s="251">
        <v>615800000</v>
      </c>
      <c r="I136" s="217" t="s">
        <v>845</v>
      </c>
      <c r="J136" s="204"/>
      <c r="K136" s="274"/>
    </row>
    <row r="137" spans="1:11" x14ac:dyDescent="0.25">
      <c r="A137" s="273" t="s">
        <v>857</v>
      </c>
      <c r="B137" s="212" t="s">
        <v>839</v>
      </c>
      <c r="C137" s="180">
        <v>43160</v>
      </c>
      <c r="D137" s="213">
        <v>45717</v>
      </c>
      <c r="E137" s="218">
        <v>5.8599999999999999E-2</v>
      </c>
      <c r="F137" s="259"/>
      <c r="G137" s="259"/>
      <c r="H137" s="251">
        <v>3367800000</v>
      </c>
      <c r="I137" s="217" t="s">
        <v>829</v>
      </c>
      <c r="J137" s="204"/>
      <c r="K137" s="274"/>
    </row>
    <row r="138" spans="1:11" x14ac:dyDescent="0.25">
      <c r="A138" s="269" t="s">
        <v>858</v>
      </c>
      <c r="B138" s="212" t="s">
        <v>839</v>
      </c>
      <c r="C138" s="180">
        <v>43262</v>
      </c>
      <c r="D138" s="213">
        <v>45819</v>
      </c>
      <c r="E138" s="218">
        <v>5.7799999999999997E-2</v>
      </c>
      <c r="F138" s="259"/>
      <c r="G138" s="259"/>
      <c r="H138" s="251">
        <v>3000000000</v>
      </c>
      <c r="I138" s="217" t="s">
        <v>845</v>
      </c>
      <c r="J138" s="204"/>
      <c r="K138" s="274"/>
    </row>
    <row r="139" spans="1:11" x14ac:dyDescent="0.25">
      <c r="A139" s="273" t="s">
        <v>858</v>
      </c>
      <c r="B139" s="212" t="s">
        <v>839</v>
      </c>
      <c r="C139" s="180">
        <v>43357</v>
      </c>
      <c r="D139" s="213">
        <v>45819</v>
      </c>
      <c r="E139" s="218">
        <v>5.7799999999999997E-2</v>
      </c>
      <c r="F139" s="259"/>
      <c r="G139" s="259"/>
      <c r="H139" s="251">
        <v>2500000000</v>
      </c>
      <c r="I139" s="217" t="s">
        <v>845</v>
      </c>
      <c r="J139" s="204"/>
      <c r="K139" s="274"/>
    </row>
    <row r="140" spans="1:11" x14ac:dyDescent="0.25">
      <c r="A140" s="269" t="s">
        <v>858</v>
      </c>
      <c r="B140" s="212" t="s">
        <v>839</v>
      </c>
      <c r="C140" s="180">
        <v>43439</v>
      </c>
      <c r="D140" s="213">
        <v>45819</v>
      </c>
      <c r="E140" s="218">
        <v>5.7799999999999997E-2</v>
      </c>
      <c r="F140" s="259"/>
      <c r="G140" s="259"/>
      <c r="H140" s="251">
        <v>1250700000</v>
      </c>
      <c r="I140" s="217" t="s">
        <v>845</v>
      </c>
      <c r="J140" s="204"/>
      <c r="K140" s="274"/>
    </row>
    <row r="141" spans="1:11" x14ac:dyDescent="0.25">
      <c r="A141" s="273" t="s">
        <v>859</v>
      </c>
      <c r="B141" s="212" t="s">
        <v>839</v>
      </c>
      <c r="C141" s="180">
        <v>43537</v>
      </c>
      <c r="D141" s="213">
        <v>46094</v>
      </c>
      <c r="E141" s="218">
        <v>3.7499999999999999E-2</v>
      </c>
      <c r="F141" s="259"/>
      <c r="G141" s="259"/>
      <c r="H141" s="251">
        <v>3000000000</v>
      </c>
      <c r="I141" s="217" t="s">
        <v>829</v>
      </c>
      <c r="J141" s="204"/>
      <c r="K141" s="274"/>
    </row>
    <row r="142" spans="1:11" x14ac:dyDescent="0.25">
      <c r="A142" s="269" t="s">
        <v>859</v>
      </c>
      <c r="B142" s="212" t="s">
        <v>839</v>
      </c>
      <c r="C142" s="180">
        <v>43634</v>
      </c>
      <c r="D142" s="213">
        <v>46094</v>
      </c>
      <c r="E142" s="218">
        <v>3.7499999999999999E-2</v>
      </c>
      <c r="F142" s="259"/>
      <c r="G142" s="259"/>
      <c r="H142" s="251">
        <v>3000000000</v>
      </c>
      <c r="I142" s="217" t="s">
        <v>829</v>
      </c>
      <c r="J142" s="204"/>
      <c r="K142" s="274"/>
    </row>
    <row r="143" spans="1:11" x14ac:dyDescent="0.25">
      <c r="A143" s="273" t="s">
        <v>860</v>
      </c>
      <c r="B143" s="212" t="s">
        <v>839</v>
      </c>
      <c r="C143" s="180">
        <v>43720</v>
      </c>
      <c r="D143" s="213">
        <v>46277</v>
      </c>
      <c r="E143" s="218">
        <v>4.19E-2</v>
      </c>
      <c r="F143" s="259"/>
      <c r="G143" s="259"/>
      <c r="H143" s="251">
        <v>3000000000</v>
      </c>
      <c r="I143" s="217" t="s">
        <v>780</v>
      </c>
      <c r="J143" s="204"/>
      <c r="K143" s="274"/>
    </row>
    <row r="144" spans="1:11" x14ac:dyDescent="0.25">
      <c r="A144" s="269" t="s">
        <v>860</v>
      </c>
      <c r="B144" s="212" t="s">
        <v>861</v>
      </c>
      <c r="C144" s="180">
        <v>43803</v>
      </c>
      <c r="D144" s="213">
        <v>46277</v>
      </c>
      <c r="E144" s="218">
        <v>4.19E-2</v>
      </c>
      <c r="F144" s="259"/>
      <c r="G144" s="259"/>
      <c r="H144" s="251">
        <v>2500000000</v>
      </c>
      <c r="I144" s="217" t="s">
        <v>780</v>
      </c>
      <c r="J144" s="204"/>
      <c r="K144" s="274"/>
    </row>
    <row r="145" spans="1:11" x14ac:dyDescent="0.25">
      <c r="A145" s="273" t="s">
        <v>862</v>
      </c>
      <c r="B145" s="166" t="s">
        <v>839</v>
      </c>
      <c r="C145" s="249">
        <v>43903</v>
      </c>
      <c r="D145" s="249">
        <v>46459</v>
      </c>
      <c r="E145" s="218">
        <v>4.0800000000000003E-2</v>
      </c>
      <c r="F145" s="259"/>
      <c r="G145" s="219"/>
      <c r="H145" s="251">
        <v>5076400000</v>
      </c>
      <c r="I145" s="166" t="s">
        <v>829</v>
      </c>
      <c r="J145" s="204"/>
      <c r="K145" s="274"/>
    </row>
    <row r="146" spans="1:11" x14ac:dyDescent="0.25">
      <c r="A146" s="269" t="s">
        <v>862</v>
      </c>
      <c r="B146" s="166" t="s">
        <v>861</v>
      </c>
      <c r="C146" s="249">
        <v>43997</v>
      </c>
      <c r="D146" s="249">
        <v>46459</v>
      </c>
      <c r="E146" s="218">
        <v>4.0800000000000003E-2</v>
      </c>
      <c r="F146" s="259"/>
      <c r="G146" s="219"/>
      <c r="H146" s="251">
        <v>3000000000</v>
      </c>
      <c r="I146" s="166" t="s">
        <v>829</v>
      </c>
      <c r="J146" s="204"/>
      <c r="K146" s="274"/>
    </row>
    <row r="147" spans="1:11" x14ac:dyDescent="0.25">
      <c r="A147" s="273"/>
      <c r="B147" s="166"/>
      <c r="C147" s="220"/>
      <c r="D147" s="220"/>
      <c r="E147" s="218"/>
      <c r="F147" s="259"/>
      <c r="G147" s="219"/>
      <c r="H147" s="251"/>
      <c r="I147" s="166"/>
      <c r="J147" s="204"/>
      <c r="K147" s="274"/>
    </row>
    <row r="148" spans="1:11" x14ac:dyDescent="0.25">
      <c r="A148" s="269"/>
      <c r="B148" s="270" t="s">
        <v>830</v>
      </c>
      <c r="C148" s="279"/>
      <c r="D148" s="280"/>
      <c r="E148" s="250"/>
      <c r="F148" s="219"/>
      <c r="G148" s="219"/>
      <c r="H148" s="251"/>
      <c r="I148" s="217"/>
      <c r="J148" s="204"/>
      <c r="K148" s="274"/>
    </row>
    <row r="149" spans="1:11" x14ac:dyDescent="0.25">
      <c r="A149" s="273" t="s">
        <v>863</v>
      </c>
      <c r="B149" s="212" t="s">
        <v>839</v>
      </c>
      <c r="C149" s="249">
        <v>41537</v>
      </c>
      <c r="D149" s="201">
        <v>44094</v>
      </c>
      <c r="E149" s="250">
        <v>3.6703E-2</v>
      </c>
      <c r="F149" s="219">
        <v>1.55E-2</v>
      </c>
      <c r="G149" s="219"/>
      <c r="H149" s="251">
        <v>1000000000</v>
      </c>
      <c r="I149" s="217" t="s">
        <v>780</v>
      </c>
    </row>
    <row r="150" spans="1:11" x14ac:dyDescent="0.25">
      <c r="A150" s="269" t="s">
        <v>864</v>
      </c>
      <c r="B150" s="212" t="s">
        <v>861</v>
      </c>
      <c r="C150" s="249">
        <v>41550</v>
      </c>
      <c r="D150" s="201">
        <v>44094</v>
      </c>
      <c r="E150" s="250">
        <v>3.6703E-2</v>
      </c>
      <c r="F150" s="219">
        <v>1.55E-2</v>
      </c>
      <c r="G150" s="219"/>
      <c r="H150" s="251">
        <v>700000000</v>
      </c>
      <c r="I150" s="217" t="s">
        <v>780</v>
      </c>
    </row>
    <row r="151" spans="1:11" x14ac:dyDescent="0.25">
      <c r="A151" s="273" t="s">
        <v>865</v>
      </c>
      <c r="B151" s="212" t="s">
        <v>861</v>
      </c>
      <c r="C151" s="249">
        <v>41635</v>
      </c>
      <c r="D151" s="201">
        <v>44094</v>
      </c>
      <c r="E151" s="250">
        <v>3.6703E-2</v>
      </c>
      <c r="F151" s="219">
        <v>1.55E-2</v>
      </c>
      <c r="G151" s="219"/>
      <c r="H151" s="251">
        <v>100000000</v>
      </c>
      <c r="I151" s="217" t="s">
        <v>786</v>
      </c>
    </row>
    <row r="152" spans="1:11" x14ac:dyDescent="0.25">
      <c r="A152" s="269" t="s">
        <v>866</v>
      </c>
      <c r="B152" s="212" t="s">
        <v>839</v>
      </c>
      <c r="C152" s="249">
        <v>41715</v>
      </c>
      <c r="D152" s="201">
        <v>44272</v>
      </c>
      <c r="E152" s="250">
        <v>4.2596666666666672E-2</v>
      </c>
      <c r="F152" s="219">
        <v>2.3699999999999999E-2</v>
      </c>
      <c r="G152" s="219"/>
      <c r="H152" s="251">
        <v>850000000</v>
      </c>
      <c r="I152" s="217" t="s">
        <v>829</v>
      </c>
    </row>
    <row r="153" spans="1:11" x14ac:dyDescent="0.25">
      <c r="A153" s="273" t="s">
        <v>867</v>
      </c>
      <c r="B153" s="212" t="s">
        <v>839</v>
      </c>
      <c r="C153" s="249">
        <v>41806</v>
      </c>
      <c r="D153" s="201">
        <v>44363</v>
      </c>
      <c r="E153" s="250">
        <v>4.8013E-2</v>
      </c>
      <c r="F153" s="219">
        <v>2.6800000000000001E-2</v>
      </c>
      <c r="G153" s="219"/>
      <c r="H153" s="251">
        <v>550000000</v>
      </c>
      <c r="I153" s="217" t="s">
        <v>845</v>
      </c>
    </row>
    <row r="154" spans="1:11" x14ac:dyDescent="0.25">
      <c r="A154" s="269" t="s">
        <v>868</v>
      </c>
      <c r="B154" s="212" t="s">
        <v>839</v>
      </c>
      <c r="C154" s="249">
        <v>41897</v>
      </c>
      <c r="D154" s="201">
        <v>44454</v>
      </c>
      <c r="E154" s="250">
        <v>4.9903000000000003E-2</v>
      </c>
      <c r="F154" s="219">
        <v>2.87E-2</v>
      </c>
      <c r="G154" s="219"/>
      <c r="H154" s="251">
        <v>750000000</v>
      </c>
      <c r="I154" s="217" t="s">
        <v>780</v>
      </c>
    </row>
    <row r="155" spans="1:11" x14ac:dyDescent="0.25">
      <c r="A155" s="273" t="s">
        <v>869</v>
      </c>
      <c r="B155" s="212" t="s">
        <v>839</v>
      </c>
      <c r="C155" s="275">
        <v>41982</v>
      </c>
      <c r="D155" s="276">
        <v>44539</v>
      </c>
      <c r="E155" s="250">
        <v>4.7350000000000003E-2</v>
      </c>
      <c r="F155" s="219">
        <v>2.9000000000000001E-2</v>
      </c>
      <c r="G155" s="219"/>
      <c r="H155" s="251">
        <v>700000000</v>
      </c>
      <c r="I155" s="217" t="s">
        <v>786</v>
      </c>
    </row>
    <row r="156" spans="1:11" x14ac:dyDescent="0.25">
      <c r="A156" s="269" t="s">
        <v>870</v>
      </c>
      <c r="B156" s="212" t="s">
        <v>839</v>
      </c>
      <c r="C156" s="275">
        <v>42079</v>
      </c>
      <c r="D156" s="276">
        <v>44636</v>
      </c>
      <c r="E156" s="250">
        <v>4.8396666666666671E-2</v>
      </c>
      <c r="F156" s="219">
        <v>2.9499999999999998E-2</v>
      </c>
      <c r="G156" s="219"/>
      <c r="H156" s="251">
        <v>1000000000</v>
      </c>
      <c r="I156" s="217" t="s">
        <v>829</v>
      </c>
    </row>
    <row r="157" spans="1:11" x14ac:dyDescent="0.25">
      <c r="A157" s="273" t="s">
        <v>871</v>
      </c>
      <c r="B157" s="212" t="s">
        <v>839</v>
      </c>
      <c r="C157" s="277">
        <v>42171</v>
      </c>
      <c r="D157" s="278">
        <v>44728</v>
      </c>
      <c r="E157" s="250">
        <v>4.9213E-2</v>
      </c>
      <c r="F157" s="219">
        <v>2.8000000000000001E-2</v>
      </c>
      <c r="G157" s="219"/>
      <c r="H157" s="251">
        <v>830000000</v>
      </c>
      <c r="I157" s="217" t="s">
        <v>845</v>
      </c>
    </row>
    <row r="158" spans="1:11" x14ac:dyDescent="0.25">
      <c r="A158" s="269" t="s">
        <v>872</v>
      </c>
      <c r="B158" s="212" t="s">
        <v>839</v>
      </c>
      <c r="C158" s="253">
        <v>42263</v>
      </c>
      <c r="D158" s="254">
        <v>44820</v>
      </c>
      <c r="E158" s="250">
        <v>4.9702999999999997E-2</v>
      </c>
      <c r="F158" s="219">
        <v>2.8500000000000001E-2</v>
      </c>
      <c r="G158" s="219"/>
      <c r="H158" s="251">
        <v>600000000</v>
      </c>
      <c r="I158" s="217" t="s">
        <v>780</v>
      </c>
    </row>
    <row r="159" spans="1:11" x14ac:dyDescent="0.25">
      <c r="A159" s="186"/>
      <c r="B159" s="186" t="s">
        <v>873</v>
      </c>
      <c r="C159" s="187"/>
      <c r="D159" s="242"/>
      <c r="E159" s="243"/>
      <c r="F159" s="244"/>
      <c r="G159" s="244"/>
      <c r="H159" s="245">
        <f>SUM(H117:H158)</f>
        <v>86430300000</v>
      </c>
      <c r="I159" s="246"/>
    </row>
    <row r="160" spans="1:11" x14ac:dyDescent="0.25">
      <c r="A160" s="269"/>
      <c r="B160" s="270" t="s">
        <v>808</v>
      </c>
      <c r="C160" s="249"/>
      <c r="D160" s="201"/>
      <c r="E160" s="250"/>
      <c r="F160" s="219"/>
      <c r="G160" s="219"/>
      <c r="H160" s="251"/>
      <c r="I160" s="217"/>
    </row>
    <row r="161" spans="1:9" x14ac:dyDescent="0.25">
      <c r="A161" s="273" t="s">
        <v>874</v>
      </c>
      <c r="B161" s="212" t="s">
        <v>875</v>
      </c>
      <c r="C161" s="249">
        <v>41576</v>
      </c>
      <c r="D161" s="201">
        <v>45228</v>
      </c>
      <c r="E161" s="250">
        <v>9.2499999999999999E-2</v>
      </c>
      <c r="F161" s="219"/>
      <c r="G161" s="219"/>
      <c r="H161" s="251">
        <v>3924400000</v>
      </c>
      <c r="I161" s="217" t="s">
        <v>782</v>
      </c>
    </row>
    <row r="162" spans="1:9" x14ac:dyDescent="0.25">
      <c r="A162" s="269" t="s">
        <v>876</v>
      </c>
      <c r="B162" s="212" t="s">
        <v>877</v>
      </c>
      <c r="C162" s="249">
        <v>41604</v>
      </c>
      <c r="D162" s="201">
        <v>45228</v>
      </c>
      <c r="E162" s="250">
        <v>9.2499999999999999E-2</v>
      </c>
      <c r="F162" s="219"/>
      <c r="G162" s="219"/>
      <c r="H162" s="251">
        <v>2300000000</v>
      </c>
      <c r="I162" s="217" t="s">
        <v>782</v>
      </c>
    </row>
    <row r="163" spans="1:9" x14ac:dyDescent="0.25">
      <c r="A163" s="273" t="s">
        <v>878</v>
      </c>
      <c r="B163" s="212" t="s">
        <v>875</v>
      </c>
      <c r="C163" s="249">
        <v>41663</v>
      </c>
      <c r="D163" s="201">
        <v>45315</v>
      </c>
      <c r="E163" s="250">
        <v>9.2499999999999999E-2</v>
      </c>
      <c r="F163" s="219"/>
      <c r="G163" s="219"/>
      <c r="H163" s="251">
        <v>1505300000</v>
      </c>
      <c r="I163" s="217" t="s">
        <v>788</v>
      </c>
    </row>
    <row r="164" spans="1:9" x14ac:dyDescent="0.25">
      <c r="A164" s="269" t="s">
        <v>879</v>
      </c>
      <c r="B164" s="212" t="s">
        <v>875</v>
      </c>
      <c r="C164" s="249">
        <v>41754</v>
      </c>
      <c r="D164" s="201">
        <v>45407</v>
      </c>
      <c r="E164" s="250">
        <v>9.3399999999999997E-2</v>
      </c>
      <c r="F164" s="219"/>
      <c r="G164" s="219"/>
      <c r="H164" s="251">
        <v>1452300000</v>
      </c>
      <c r="I164" s="217" t="s">
        <v>791</v>
      </c>
    </row>
    <row r="165" spans="1:9" x14ac:dyDescent="0.25">
      <c r="A165" s="273" t="s">
        <v>880</v>
      </c>
      <c r="B165" s="212" t="s">
        <v>875</v>
      </c>
      <c r="C165" s="249">
        <v>41845</v>
      </c>
      <c r="D165" s="201">
        <v>45498</v>
      </c>
      <c r="E165" s="250">
        <v>9.2499999999999999E-2</v>
      </c>
      <c r="F165" s="219"/>
      <c r="G165" s="219"/>
      <c r="H165" s="251">
        <v>3800000000</v>
      </c>
      <c r="I165" s="217" t="s">
        <v>881</v>
      </c>
    </row>
    <row r="166" spans="1:9" x14ac:dyDescent="0.25">
      <c r="A166" s="269" t="s">
        <v>882</v>
      </c>
      <c r="B166" s="212" t="s">
        <v>877</v>
      </c>
      <c r="C166" s="249">
        <v>41845</v>
      </c>
      <c r="D166" s="201">
        <v>45498</v>
      </c>
      <c r="E166" s="250">
        <v>9.2499999999999999E-2</v>
      </c>
      <c r="F166" s="219"/>
      <c r="G166" s="219"/>
      <c r="H166" s="251">
        <v>1607900000</v>
      </c>
      <c r="I166" s="217" t="s">
        <v>881</v>
      </c>
    </row>
    <row r="167" spans="1:9" x14ac:dyDescent="0.25">
      <c r="A167" s="273" t="s">
        <v>883</v>
      </c>
      <c r="B167" s="212" t="s">
        <v>875</v>
      </c>
      <c r="C167" s="275">
        <v>41936</v>
      </c>
      <c r="D167" s="276">
        <v>45589</v>
      </c>
      <c r="E167" s="250">
        <v>9.2499999999999999E-2</v>
      </c>
      <c r="F167" s="219"/>
      <c r="G167" s="219"/>
      <c r="H167" s="251">
        <v>1500000000</v>
      </c>
      <c r="I167" s="217" t="s">
        <v>782</v>
      </c>
    </row>
    <row r="168" spans="1:9" x14ac:dyDescent="0.25">
      <c r="A168" s="269" t="s">
        <v>884</v>
      </c>
      <c r="B168" s="212" t="s">
        <v>877</v>
      </c>
      <c r="C168" s="275">
        <v>41936</v>
      </c>
      <c r="D168" s="276">
        <v>45589</v>
      </c>
      <c r="E168" s="250">
        <v>9.2499999999999999E-2</v>
      </c>
      <c r="F168" s="219"/>
      <c r="G168" s="219"/>
      <c r="H168" s="251">
        <v>617100000</v>
      </c>
      <c r="I168" s="217" t="s">
        <v>782</v>
      </c>
    </row>
    <row r="169" spans="1:9" x14ac:dyDescent="0.25">
      <c r="A169" s="273" t="s">
        <v>885</v>
      </c>
      <c r="B169" s="212" t="s">
        <v>875</v>
      </c>
      <c r="C169" s="275">
        <v>42027</v>
      </c>
      <c r="D169" s="276">
        <v>45680</v>
      </c>
      <c r="E169" s="250">
        <v>9.2499999999999999E-2</v>
      </c>
      <c r="F169" s="219"/>
      <c r="G169" s="219"/>
      <c r="H169" s="251">
        <v>2132500000</v>
      </c>
      <c r="I169" s="217" t="s">
        <v>788</v>
      </c>
    </row>
    <row r="170" spans="1:9" x14ac:dyDescent="0.25">
      <c r="A170" s="269" t="s">
        <v>886</v>
      </c>
      <c r="B170" s="212" t="s">
        <v>877</v>
      </c>
      <c r="C170" s="275">
        <v>42027</v>
      </c>
      <c r="D170" s="276">
        <v>45680</v>
      </c>
      <c r="E170" s="250">
        <v>9.2499999999999999E-2</v>
      </c>
      <c r="F170" s="219"/>
      <c r="G170" s="219"/>
      <c r="H170" s="251">
        <v>517800000</v>
      </c>
      <c r="I170" s="217" t="s">
        <v>788</v>
      </c>
    </row>
    <row r="171" spans="1:9" x14ac:dyDescent="0.25">
      <c r="A171" s="273" t="s">
        <v>887</v>
      </c>
      <c r="B171" s="212" t="s">
        <v>875</v>
      </c>
      <c r="C171" s="277">
        <v>42117</v>
      </c>
      <c r="D171" s="278">
        <v>45770</v>
      </c>
      <c r="E171" s="250">
        <v>8.9300000000000004E-2</v>
      </c>
      <c r="F171" s="219"/>
      <c r="G171" s="219"/>
      <c r="H171" s="251">
        <v>1998000000</v>
      </c>
      <c r="I171" s="217" t="s">
        <v>791</v>
      </c>
    </row>
    <row r="172" spans="1:9" x14ac:dyDescent="0.25">
      <c r="A172" s="269" t="s">
        <v>888</v>
      </c>
      <c r="B172" s="212" t="s">
        <v>875</v>
      </c>
      <c r="C172" s="255">
        <v>42209</v>
      </c>
      <c r="D172" s="256">
        <v>45862</v>
      </c>
      <c r="E172" s="250">
        <v>8.8999999999999996E-2</v>
      </c>
      <c r="F172" s="219"/>
      <c r="G172" s="219"/>
      <c r="H172" s="251">
        <v>1962500000</v>
      </c>
      <c r="I172" s="217" t="s">
        <v>881</v>
      </c>
    </row>
    <row r="173" spans="1:9" x14ac:dyDescent="0.25">
      <c r="A173" s="273" t="s">
        <v>889</v>
      </c>
      <c r="B173" s="212" t="s">
        <v>875</v>
      </c>
      <c r="C173" s="255">
        <v>42300</v>
      </c>
      <c r="D173" s="256">
        <v>45953</v>
      </c>
      <c r="E173" s="250">
        <v>8.7999999999999995E-2</v>
      </c>
      <c r="F173" s="219"/>
      <c r="G173" s="219"/>
      <c r="H173" s="251">
        <v>3400000000</v>
      </c>
      <c r="I173" s="217" t="s">
        <v>782</v>
      </c>
    </row>
    <row r="174" spans="1:9" x14ac:dyDescent="0.25">
      <c r="A174" s="269" t="s">
        <v>890</v>
      </c>
      <c r="B174" s="212" t="s">
        <v>875</v>
      </c>
      <c r="C174" s="255">
        <v>42387</v>
      </c>
      <c r="D174" s="256">
        <v>46040</v>
      </c>
      <c r="E174" s="250">
        <v>7.9000000000000001E-2</v>
      </c>
      <c r="F174" s="219"/>
      <c r="G174" s="219"/>
      <c r="H174" s="251">
        <v>3000000000</v>
      </c>
      <c r="I174" s="217" t="s">
        <v>788</v>
      </c>
    </row>
    <row r="175" spans="1:9" x14ac:dyDescent="0.25">
      <c r="A175" s="273" t="s">
        <v>891</v>
      </c>
      <c r="B175" s="212" t="s">
        <v>877</v>
      </c>
      <c r="C175" s="255">
        <v>42474</v>
      </c>
      <c r="D175" s="256">
        <v>46040</v>
      </c>
      <c r="E175" s="250">
        <v>7.9000000000000001E-2</v>
      </c>
      <c r="F175" s="219"/>
      <c r="G175" s="219"/>
      <c r="H175" s="251">
        <v>2359500000</v>
      </c>
      <c r="I175" s="217" t="s">
        <v>788</v>
      </c>
    </row>
    <row r="176" spans="1:9" x14ac:dyDescent="0.25">
      <c r="A176" s="269" t="s">
        <v>892</v>
      </c>
      <c r="B176" s="212" t="s">
        <v>875</v>
      </c>
      <c r="C176" s="257">
        <v>42566</v>
      </c>
      <c r="D176" s="258">
        <v>46218</v>
      </c>
      <c r="E176" s="250">
        <v>5.8000000000000003E-2</v>
      </c>
      <c r="F176" s="259"/>
      <c r="G176" s="259"/>
      <c r="H176" s="251">
        <v>3150000000</v>
      </c>
      <c r="I176" s="217" t="s">
        <v>881</v>
      </c>
    </row>
    <row r="177" spans="1:9" x14ac:dyDescent="0.25">
      <c r="A177" s="273" t="s">
        <v>893</v>
      </c>
      <c r="B177" s="212" t="s">
        <v>875</v>
      </c>
      <c r="C177" s="260">
        <v>42650</v>
      </c>
      <c r="D177" s="261">
        <v>46302</v>
      </c>
      <c r="E177" s="250">
        <v>6.7000000000000004E-2</v>
      </c>
      <c r="F177" s="259"/>
      <c r="G177" s="259"/>
      <c r="H177" s="251">
        <v>2500000000</v>
      </c>
      <c r="I177" s="217" t="s">
        <v>782</v>
      </c>
    </row>
    <row r="178" spans="1:9" x14ac:dyDescent="0.25">
      <c r="A178" s="269" t="s">
        <v>894</v>
      </c>
      <c r="B178" s="212" t="s">
        <v>875</v>
      </c>
      <c r="C178" s="262">
        <v>42744</v>
      </c>
      <c r="D178" s="263">
        <v>46396</v>
      </c>
      <c r="E178" s="250">
        <v>7.1999999999999995E-2</v>
      </c>
      <c r="F178" s="259"/>
      <c r="G178" s="259"/>
      <c r="H178" s="251">
        <v>2563300000</v>
      </c>
      <c r="I178" s="217" t="s">
        <v>788</v>
      </c>
    </row>
    <row r="179" spans="1:9" x14ac:dyDescent="0.25">
      <c r="A179" s="273" t="s">
        <v>894</v>
      </c>
      <c r="B179" s="212" t="s">
        <v>875</v>
      </c>
      <c r="C179" s="262">
        <v>42744</v>
      </c>
      <c r="D179" s="263">
        <v>46396</v>
      </c>
      <c r="E179" s="250">
        <v>7.1999999999999995E-2</v>
      </c>
      <c r="F179" s="259"/>
      <c r="G179" s="259"/>
      <c r="H179" s="251">
        <v>1874000000</v>
      </c>
      <c r="I179" s="217" t="s">
        <v>788</v>
      </c>
    </row>
    <row r="180" spans="1:9" x14ac:dyDescent="0.25">
      <c r="A180" s="269" t="s">
        <v>895</v>
      </c>
      <c r="B180" s="212" t="s">
        <v>875</v>
      </c>
      <c r="C180" s="255">
        <v>42828</v>
      </c>
      <c r="D180" s="256">
        <v>46480</v>
      </c>
      <c r="E180" s="250">
        <v>6.4500000000000002E-2</v>
      </c>
      <c r="F180" s="259"/>
      <c r="G180" s="259"/>
      <c r="H180" s="251">
        <v>4000000000</v>
      </c>
      <c r="I180" s="217" t="s">
        <v>791</v>
      </c>
    </row>
    <row r="181" spans="1:9" x14ac:dyDescent="0.25">
      <c r="A181" s="273" t="s">
        <v>895</v>
      </c>
      <c r="B181" s="212" t="s">
        <v>877</v>
      </c>
      <c r="C181" s="264">
        <v>43017</v>
      </c>
      <c r="D181" s="265">
        <v>46480</v>
      </c>
      <c r="E181" s="218">
        <v>6.4500000000000002E-2</v>
      </c>
      <c r="F181" s="259"/>
      <c r="G181" s="259"/>
      <c r="H181" s="281">
        <v>1345800000</v>
      </c>
      <c r="I181" s="217" t="s">
        <v>791</v>
      </c>
    </row>
    <row r="182" spans="1:9" x14ac:dyDescent="0.25">
      <c r="A182" s="269" t="s">
        <v>896</v>
      </c>
      <c r="B182" s="212" t="s">
        <v>875</v>
      </c>
      <c r="C182" s="262">
        <v>43111</v>
      </c>
      <c r="D182" s="263">
        <v>46763</v>
      </c>
      <c r="E182" s="250">
        <v>7.0000000000000007E-2</v>
      </c>
      <c r="F182" s="259"/>
      <c r="G182" s="259"/>
      <c r="H182" s="251">
        <v>3500000000</v>
      </c>
      <c r="I182" s="217" t="s">
        <v>788</v>
      </c>
    </row>
    <row r="183" spans="1:9" x14ac:dyDescent="0.25">
      <c r="A183" s="273" t="s">
        <v>897</v>
      </c>
      <c r="B183" s="212" t="s">
        <v>875</v>
      </c>
      <c r="C183" s="255">
        <v>43193</v>
      </c>
      <c r="D183" s="256">
        <v>46846</v>
      </c>
      <c r="E183" s="250">
        <v>6.9500000000000006E-2</v>
      </c>
      <c r="F183" s="259"/>
      <c r="G183" s="259"/>
      <c r="H183" s="251">
        <v>3108800000</v>
      </c>
      <c r="I183" s="217" t="s">
        <v>791</v>
      </c>
    </row>
    <row r="184" spans="1:9" x14ac:dyDescent="0.25">
      <c r="A184" s="269" t="s">
        <v>898</v>
      </c>
      <c r="B184" s="212" t="s">
        <v>875</v>
      </c>
      <c r="C184" s="264">
        <v>43287</v>
      </c>
      <c r="D184" s="265">
        <v>46940</v>
      </c>
      <c r="E184" s="218">
        <v>6.8000000000000005E-2</v>
      </c>
      <c r="F184" s="259"/>
      <c r="G184" s="259"/>
      <c r="H184" s="281">
        <v>2500000000</v>
      </c>
      <c r="I184" s="217" t="s">
        <v>881</v>
      </c>
    </row>
    <row r="185" spans="1:9" x14ac:dyDescent="0.25">
      <c r="A185" s="273" t="s">
        <v>898</v>
      </c>
      <c r="B185" s="212" t="s">
        <v>877</v>
      </c>
      <c r="C185" s="262">
        <v>43378</v>
      </c>
      <c r="D185" s="263">
        <v>46940</v>
      </c>
      <c r="E185" s="250">
        <v>6.8000000000000005E-2</v>
      </c>
      <c r="F185" s="259"/>
      <c r="G185" s="259"/>
      <c r="H185" s="251">
        <v>2000000000</v>
      </c>
      <c r="I185" s="217" t="s">
        <v>881</v>
      </c>
    </row>
    <row r="186" spans="1:9" x14ac:dyDescent="0.25">
      <c r="A186" s="269" t="s">
        <v>899</v>
      </c>
      <c r="B186" s="212" t="s">
        <v>875</v>
      </c>
      <c r="C186" s="255">
        <v>43481</v>
      </c>
      <c r="D186" s="256">
        <v>47134</v>
      </c>
      <c r="E186" s="250">
        <v>5.8500000000000003E-2</v>
      </c>
      <c r="F186" s="259"/>
      <c r="G186" s="259"/>
      <c r="H186" s="251">
        <v>4000000000</v>
      </c>
      <c r="I186" s="217" t="s">
        <v>788</v>
      </c>
    </row>
    <row r="187" spans="1:9" x14ac:dyDescent="0.25">
      <c r="A187" s="273" t="s">
        <v>899</v>
      </c>
      <c r="B187" s="212" t="s">
        <v>877</v>
      </c>
      <c r="C187" s="264">
        <v>43563</v>
      </c>
      <c r="D187" s="265">
        <v>47134</v>
      </c>
      <c r="E187" s="218">
        <v>5.8500000000000003E-2</v>
      </c>
      <c r="F187" s="259"/>
      <c r="G187" s="259"/>
      <c r="H187" s="281">
        <v>2465100000</v>
      </c>
      <c r="I187" s="217" t="s">
        <v>788</v>
      </c>
    </row>
    <row r="188" spans="1:9" x14ac:dyDescent="0.25">
      <c r="A188" s="269" t="s">
        <v>900</v>
      </c>
      <c r="B188" s="212" t="s">
        <v>875</v>
      </c>
      <c r="C188" s="262">
        <v>43654</v>
      </c>
      <c r="D188" s="263">
        <v>47307</v>
      </c>
      <c r="E188" s="250">
        <v>5.5300000000000002E-2</v>
      </c>
      <c r="F188" s="259"/>
      <c r="G188" s="259"/>
      <c r="H188" s="251">
        <v>3000000000</v>
      </c>
      <c r="I188" s="217" t="s">
        <v>881</v>
      </c>
    </row>
    <row r="189" spans="1:9" x14ac:dyDescent="0.25">
      <c r="A189" s="273" t="s">
        <v>900</v>
      </c>
      <c r="B189" s="212" t="s">
        <v>877</v>
      </c>
      <c r="C189" s="255">
        <v>43747</v>
      </c>
      <c r="D189" s="256">
        <v>47307</v>
      </c>
      <c r="E189" s="250">
        <v>5.5300000000000002E-2</v>
      </c>
      <c r="F189" s="259"/>
      <c r="G189" s="259"/>
      <c r="H189" s="251">
        <v>2000000000</v>
      </c>
      <c r="I189" s="217" t="s">
        <v>881</v>
      </c>
    </row>
    <row r="190" spans="1:9" x14ac:dyDescent="0.25">
      <c r="A190" s="269" t="s">
        <v>901</v>
      </c>
      <c r="B190" s="166" t="s">
        <v>875</v>
      </c>
      <c r="C190" s="220">
        <v>43838</v>
      </c>
      <c r="D190" s="220">
        <v>47491</v>
      </c>
      <c r="E190" s="218">
        <v>5.2900000000000003E-2</v>
      </c>
      <c r="F190" s="259"/>
      <c r="G190" s="219"/>
      <c r="H190" s="251">
        <v>3999900000</v>
      </c>
      <c r="I190" s="166" t="s">
        <v>788</v>
      </c>
    </row>
    <row r="191" spans="1:9" x14ac:dyDescent="0.25">
      <c r="A191" s="273" t="s">
        <v>901</v>
      </c>
      <c r="B191" s="166" t="s">
        <v>877</v>
      </c>
      <c r="C191" s="220">
        <v>43935</v>
      </c>
      <c r="D191" s="220">
        <v>47491</v>
      </c>
      <c r="E191" s="218">
        <v>5.2900000000000003E-2</v>
      </c>
      <c r="F191" s="259"/>
      <c r="G191" s="219"/>
      <c r="H191" s="251">
        <v>3000000000</v>
      </c>
      <c r="I191" s="166" t="s">
        <v>788</v>
      </c>
    </row>
    <row r="192" spans="1:9" x14ac:dyDescent="0.25">
      <c r="A192" s="269"/>
      <c r="B192" s="270" t="s">
        <v>830</v>
      </c>
      <c r="C192" s="249"/>
      <c r="D192" s="201"/>
      <c r="E192" s="250"/>
      <c r="F192" s="219"/>
      <c r="G192" s="219"/>
      <c r="H192" s="251"/>
      <c r="I192" s="217"/>
    </row>
    <row r="193" spans="1:9" x14ac:dyDescent="0.25">
      <c r="A193" s="273" t="s">
        <v>902</v>
      </c>
      <c r="B193" s="212" t="s">
        <v>875</v>
      </c>
      <c r="C193" s="249">
        <v>41576</v>
      </c>
      <c r="D193" s="201">
        <v>45228</v>
      </c>
      <c r="E193" s="250">
        <v>4.8853000000000001E-2</v>
      </c>
      <c r="F193" s="219">
        <v>2.75E-2</v>
      </c>
      <c r="G193" s="219"/>
      <c r="H193" s="251">
        <v>1850000000</v>
      </c>
      <c r="I193" s="217" t="s">
        <v>782</v>
      </c>
    </row>
    <row r="194" spans="1:9" x14ac:dyDescent="0.25">
      <c r="A194" s="269" t="s">
        <v>903</v>
      </c>
      <c r="B194" s="212" t="s">
        <v>877</v>
      </c>
      <c r="C194" s="249">
        <v>41604</v>
      </c>
      <c r="D194" s="201">
        <v>45228</v>
      </c>
      <c r="E194" s="250">
        <v>4.8853000000000001E-2</v>
      </c>
      <c r="F194" s="219">
        <v>2.75E-2</v>
      </c>
      <c r="G194" s="219"/>
      <c r="H194" s="251">
        <v>200000000</v>
      </c>
      <c r="I194" s="217" t="s">
        <v>782</v>
      </c>
    </row>
    <row r="195" spans="1:9" x14ac:dyDescent="0.25">
      <c r="A195" s="273" t="s">
        <v>904</v>
      </c>
      <c r="B195" s="212" t="s">
        <v>875</v>
      </c>
      <c r="C195" s="249">
        <v>41663</v>
      </c>
      <c r="D195" s="201">
        <v>45315</v>
      </c>
      <c r="E195" s="250">
        <v>4.6906666666666666E-2</v>
      </c>
      <c r="F195" s="219">
        <v>2.9499999999999998E-2</v>
      </c>
      <c r="G195" s="219"/>
      <c r="H195" s="251">
        <v>494700000</v>
      </c>
      <c r="I195" s="217" t="s">
        <v>788</v>
      </c>
    </row>
    <row r="196" spans="1:9" x14ac:dyDescent="0.25">
      <c r="A196" s="269" t="s">
        <v>905</v>
      </c>
      <c r="B196" s="212" t="s">
        <v>875</v>
      </c>
      <c r="C196" s="249">
        <v>41754</v>
      </c>
      <c r="D196" s="201">
        <v>45407</v>
      </c>
      <c r="E196" s="250">
        <v>4.113E-2</v>
      </c>
      <c r="F196" s="219">
        <v>0.03</v>
      </c>
      <c r="G196" s="219"/>
      <c r="H196" s="251">
        <v>150000000</v>
      </c>
      <c r="I196" s="217" t="s">
        <v>791</v>
      </c>
    </row>
    <row r="197" spans="1:9" x14ac:dyDescent="0.25">
      <c r="A197" s="273" t="s">
        <v>906</v>
      </c>
      <c r="B197" s="212" t="s">
        <v>875</v>
      </c>
      <c r="C197" s="249">
        <v>41845</v>
      </c>
      <c r="D197" s="201">
        <v>45498</v>
      </c>
      <c r="E197" s="250">
        <v>4.7633000000000002E-2</v>
      </c>
      <c r="F197" s="219">
        <v>0.03</v>
      </c>
      <c r="G197" s="219"/>
      <c r="H197" s="251">
        <v>700000000</v>
      </c>
      <c r="I197" s="217" t="s">
        <v>881</v>
      </c>
    </row>
    <row r="198" spans="1:9" x14ac:dyDescent="0.25">
      <c r="A198" s="269" t="s">
        <v>907</v>
      </c>
      <c r="B198" s="212" t="s">
        <v>875</v>
      </c>
      <c r="C198" s="275">
        <v>41936</v>
      </c>
      <c r="D198" s="276">
        <v>45589</v>
      </c>
      <c r="E198" s="250">
        <v>5.2852999999999997E-2</v>
      </c>
      <c r="F198" s="219">
        <v>3.15E-2</v>
      </c>
      <c r="G198" s="219"/>
      <c r="H198" s="251">
        <v>1000000000</v>
      </c>
      <c r="I198" s="217" t="s">
        <v>782</v>
      </c>
    </row>
    <row r="199" spans="1:9" x14ac:dyDescent="0.25">
      <c r="A199" s="273" t="s">
        <v>908</v>
      </c>
      <c r="B199" s="212" t="s">
        <v>875</v>
      </c>
      <c r="C199" s="275">
        <v>42027</v>
      </c>
      <c r="D199" s="276">
        <v>45680</v>
      </c>
      <c r="E199" s="250">
        <v>4.9406666666666668E-2</v>
      </c>
      <c r="F199" s="219">
        <v>3.2000000000000001E-2</v>
      </c>
      <c r="G199" s="219"/>
      <c r="H199" s="251">
        <v>460000000</v>
      </c>
      <c r="I199" s="217" t="s">
        <v>788</v>
      </c>
    </row>
    <row r="200" spans="1:9" x14ac:dyDescent="0.25">
      <c r="A200" s="269" t="s">
        <v>909</v>
      </c>
      <c r="B200" s="212" t="s">
        <v>877</v>
      </c>
      <c r="C200" s="275">
        <v>42027</v>
      </c>
      <c r="D200" s="276">
        <v>45680</v>
      </c>
      <c r="E200" s="250">
        <v>4.9406666666666668E-2</v>
      </c>
      <c r="F200" s="219">
        <v>3.2000000000000001E-2</v>
      </c>
      <c r="G200" s="219"/>
      <c r="H200" s="251">
        <v>200000000</v>
      </c>
      <c r="I200" s="217" t="s">
        <v>788</v>
      </c>
    </row>
    <row r="201" spans="1:9" x14ac:dyDescent="0.25">
      <c r="A201" s="273" t="s">
        <v>910</v>
      </c>
      <c r="B201" s="212" t="s">
        <v>875</v>
      </c>
      <c r="C201" s="277">
        <v>42117</v>
      </c>
      <c r="D201" s="278">
        <v>45770</v>
      </c>
      <c r="E201" s="250">
        <v>4.3056999999999998E-2</v>
      </c>
      <c r="F201" s="219">
        <v>3.1800000000000002E-2</v>
      </c>
      <c r="G201" s="219"/>
      <c r="H201" s="251">
        <v>800000000</v>
      </c>
      <c r="I201" s="217" t="s">
        <v>791</v>
      </c>
    </row>
    <row r="202" spans="1:9" x14ac:dyDescent="0.25">
      <c r="A202" s="269" t="s">
        <v>911</v>
      </c>
      <c r="B202" s="212" t="s">
        <v>875</v>
      </c>
      <c r="C202" s="255">
        <v>42209</v>
      </c>
      <c r="D202" s="256">
        <v>45862</v>
      </c>
      <c r="E202" s="250">
        <v>4.9133000000000003E-2</v>
      </c>
      <c r="F202" s="219">
        <v>3.15E-2</v>
      </c>
      <c r="G202" s="219"/>
      <c r="H202" s="251">
        <v>1000000000</v>
      </c>
      <c r="I202" s="217" t="s">
        <v>881</v>
      </c>
    </row>
    <row r="203" spans="1:9" x14ac:dyDescent="0.25">
      <c r="A203" s="273" t="s">
        <v>912</v>
      </c>
      <c r="B203" s="212" t="s">
        <v>875</v>
      </c>
      <c r="C203" s="255">
        <v>42300</v>
      </c>
      <c r="D203" s="256">
        <v>45953</v>
      </c>
      <c r="E203" s="250">
        <v>5.0353000000000002E-2</v>
      </c>
      <c r="F203" s="219">
        <v>2.9000000000000001E-2</v>
      </c>
      <c r="G203" s="219"/>
      <c r="H203" s="251">
        <v>100000000</v>
      </c>
      <c r="I203" s="217" t="s">
        <v>782</v>
      </c>
    </row>
    <row r="204" spans="1:9" x14ac:dyDescent="0.25">
      <c r="A204" s="269" t="s">
        <v>913</v>
      </c>
      <c r="B204" s="212" t="s">
        <v>875</v>
      </c>
      <c r="C204" s="255">
        <v>42474</v>
      </c>
      <c r="D204" s="256">
        <v>46126</v>
      </c>
      <c r="E204" s="250">
        <v>4.5189999999999994E-2</v>
      </c>
      <c r="F204" s="219">
        <v>2.5499999999999998E-2</v>
      </c>
      <c r="G204" s="219"/>
      <c r="H204" s="251">
        <v>1640500000</v>
      </c>
      <c r="I204" s="217" t="s">
        <v>791</v>
      </c>
    </row>
    <row r="205" spans="1:9" x14ac:dyDescent="0.25">
      <c r="A205" s="273" t="s">
        <v>914</v>
      </c>
      <c r="B205" s="212" t="s">
        <v>875</v>
      </c>
      <c r="C205" s="257">
        <v>42566</v>
      </c>
      <c r="D205" s="258">
        <v>46218</v>
      </c>
      <c r="E205" s="250">
        <v>4.0263E-2</v>
      </c>
      <c r="F205" s="219">
        <v>2.4E-2</v>
      </c>
      <c r="G205" s="219"/>
      <c r="H205" s="251">
        <v>850000000</v>
      </c>
      <c r="I205" s="217" t="s">
        <v>881</v>
      </c>
    </row>
    <row r="206" spans="1:9" x14ac:dyDescent="0.25">
      <c r="A206" s="282"/>
      <c r="B206" s="282" t="s">
        <v>915</v>
      </c>
      <c r="C206" s="283"/>
      <c r="D206" s="284"/>
      <c r="E206" s="285"/>
      <c r="F206" s="286"/>
      <c r="G206" s="286"/>
      <c r="H206" s="287">
        <f>SUM(H161:H205)</f>
        <v>86529400000</v>
      </c>
      <c r="I206" s="288"/>
    </row>
    <row r="207" spans="1:9" ht="3" customHeight="1" x14ac:dyDescent="0.25">
      <c r="A207" s="289"/>
      <c r="B207" s="289"/>
      <c r="C207" s="290"/>
      <c r="D207" s="290"/>
      <c r="E207" s="291"/>
      <c r="F207" s="292"/>
      <c r="G207" s="293"/>
      <c r="H207" s="293"/>
      <c r="I207" s="294"/>
    </row>
    <row r="208" spans="1:9" x14ac:dyDescent="0.25">
      <c r="A208" s="295"/>
      <c r="B208" s="295" t="s">
        <v>916</v>
      </c>
      <c r="C208" s="296"/>
      <c r="D208" s="297"/>
      <c r="E208" s="298"/>
      <c r="F208" s="299"/>
      <c r="G208" s="300"/>
      <c r="H208" s="300">
        <f>H65+H78+H115+H159+H206</f>
        <v>412801300000</v>
      </c>
      <c r="I208" s="301"/>
    </row>
    <row r="209" spans="1:9" x14ac:dyDescent="0.25">
      <c r="A209" s="302"/>
      <c r="B209" s="302" t="s">
        <v>917</v>
      </c>
      <c r="C209" s="303"/>
      <c r="D209" s="303"/>
      <c r="E209" s="304"/>
      <c r="F209" s="305"/>
      <c r="G209" s="306"/>
      <c r="H209" s="306">
        <f>H208+G34</f>
        <v>619158266941.47998</v>
      </c>
      <c r="I209" s="307"/>
    </row>
    <row r="210" spans="1:9" x14ac:dyDescent="0.25">
      <c r="C210" s="308"/>
      <c r="D210" s="308"/>
      <c r="E210" s="309"/>
      <c r="F210" s="310"/>
      <c r="G210" s="311"/>
      <c r="H210" s="312"/>
      <c r="I210" s="313"/>
    </row>
    <row r="211" spans="1:9" x14ac:dyDescent="0.25">
      <c r="A211" s="314" t="s">
        <v>918</v>
      </c>
      <c r="B211" s="315"/>
      <c r="C211" s="316"/>
      <c r="D211" s="316"/>
      <c r="E211" s="317"/>
      <c r="F211" s="318"/>
      <c r="G211" s="319"/>
      <c r="H211" s="320">
        <v>6242963462.9499998</v>
      </c>
      <c r="I211" s="321" t="s">
        <v>919</v>
      </c>
    </row>
    <row r="212" spans="1:9" x14ac:dyDescent="0.25">
      <c r="A212" s="164"/>
      <c r="B212" s="164"/>
      <c r="C212" s="164"/>
      <c r="D212" s="164"/>
      <c r="E212" s="164"/>
      <c r="F212" s="164"/>
      <c r="G212" s="164"/>
      <c r="H212" s="164"/>
      <c r="I212" s="313"/>
    </row>
    <row r="213" spans="1:9" x14ac:dyDescent="0.25">
      <c r="A213" s="322"/>
      <c r="B213" s="322">
        <f>B38</f>
        <v>44012</v>
      </c>
      <c r="C213" s="323"/>
    </row>
    <row r="214" spans="1:9" ht="22.5" customHeight="1" x14ac:dyDescent="0.25">
      <c r="A214" s="324" t="s">
        <v>920</v>
      </c>
      <c r="B214" s="325"/>
      <c r="C214" s="325"/>
      <c r="D214" s="326"/>
      <c r="E214" s="327" t="s">
        <v>8</v>
      </c>
      <c r="F214" s="328"/>
      <c r="G214" s="329" t="s">
        <v>921</v>
      </c>
      <c r="H214" s="330" t="s">
        <v>922</v>
      </c>
      <c r="I214" s="331" t="s">
        <v>922</v>
      </c>
    </row>
    <row r="215" spans="1:9" ht="23.25" customHeight="1" x14ac:dyDescent="0.25">
      <c r="A215" s="332" t="s">
        <v>923</v>
      </c>
      <c r="B215" s="333" t="s">
        <v>924</v>
      </c>
      <c r="C215" s="333" t="s">
        <v>925</v>
      </c>
      <c r="D215" s="334" t="s">
        <v>926</v>
      </c>
      <c r="E215" s="335" t="s">
        <v>927</v>
      </c>
      <c r="F215" s="336" t="s">
        <v>928</v>
      </c>
      <c r="G215" s="337" t="s">
        <v>929</v>
      </c>
      <c r="H215" s="338" t="s">
        <v>7</v>
      </c>
      <c r="I215" s="336" t="s">
        <v>930</v>
      </c>
    </row>
    <row r="216" spans="1:9" x14ac:dyDescent="0.25">
      <c r="A216" s="339" t="s">
        <v>931</v>
      </c>
      <c r="B216" s="340" t="s">
        <v>932</v>
      </c>
      <c r="C216" s="200" t="s">
        <v>933</v>
      </c>
      <c r="D216" s="341" t="s">
        <v>934</v>
      </c>
      <c r="E216" s="342"/>
      <c r="F216" s="343">
        <f>4980-1896.453</f>
        <v>3083.547</v>
      </c>
      <c r="G216" s="344">
        <v>124.34</v>
      </c>
      <c r="H216" s="341" t="s">
        <v>935</v>
      </c>
      <c r="I216" s="345" t="s">
        <v>936</v>
      </c>
    </row>
    <row r="217" spans="1:9" ht="18" x14ac:dyDescent="0.25">
      <c r="A217" s="339" t="s">
        <v>931</v>
      </c>
      <c r="B217" s="346" t="s">
        <v>932</v>
      </c>
      <c r="C217" s="200" t="s">
        <v>937</v>
      </c>
      <c r="D217" s="347" t="s">
        <v>934</v>
      </c>
      <c r="E217" s="348"/>
      <c r="F217" s="343">
        <v>270</v>
      </c>
      <c r="G217" s="179"/>
      <c r="H217" s="347" t="s">
        <v>938</v>
      </c>
      <c r="I217" s="349" t="s">
        <v>939</v>
      </c>
    </row>
    <row r="218" spans="1:9" ht="18" x14ac:dyDescent="0.25">
      <c r="A218" s="339" t="s">
        <v>931</v>
      </c>
      <c r="B218" s="346" t="s">
        <v>932</v>
      </c>
      <c r="C218" s="200" t="s">
        <v>937</v>
      </c>
      <c r="D218" s="347" t="s">
        <v>934</v>
      </c>
      <c r="E218" s="348"/>
      <c r="F218" s="343">
        <v>1000</v>
      </c>
      <c r="G218" s="179"/>
      <c r="H218" s="347" t="s">
        <v>940</v>
      </c>
      <c r="I218" s="349" t="s">
        <v>939</v>
      </c>
    </row>
    <row r="219" spans="1:9" x14ac:dyDescent="0.25">
      <c r="A219" s="339" t="s">
        <v>931</v>
      </c>
      <c r="B219" s="346" t="s">
        <v>932</v>
      </c>
      <c r="C219" s="200" t="s">
        <v>941</v>
      </c>
      <c r="D219" s="347" t="s">
        <v>934</v>
      </c>
      <c r="E219" s="348">
        <v>6</v>
      </c>
      <c r="F219" s="350">
        <f>E219*G216</f>
        <v>746.04</v>
      </c>
      <c r="G219" s="179"/>
      <c r="H219" s="347" t="s">
        <v>942</v>
      </c>
      <c r="I219" s="345" t="s">
        <v>943</v>
      </c>
    </row>
    <row r="220" spans="1:9" x14ac:dyDescent="0.25">
      <c r="A220" s="339" t="s">
        <v>931</v>
      </c>
      <c r="B220" s="346" t="s">
        <v>932</v>
      </c>
      <c r="C220" s="200" t="s">
        <v>933</v>
      </c>
      <c r="D220" s="347" t="s">
        <v>934</v>
      </c>
      <c r="E220" s="348">
        <v>32.399256999999999</v>
      </c>
      <c r="F220" s="350">
        <f>E220*G216</f>
        <v>4028.5236153800001</v>
      </c>
      <c r="G220" s="179"/>
      <c r="H220" s="347" t="s">
        <v>944</v>
      </c>
      <c r="I220" s="349" t="s">
        <v>936</v>
      </c>
    </row>
    <row r="221" spans="1:9" ht="16.5" x14ac:dyDescent="0.25">
      <c r="A221" s="339" t="s">
        <v>945</v>
      </c>
      <c r="B221" s="351" t="s">
        <v>946</v>
      </c>
      <c r="C221" s="200" t="s">
        <v>947</v>
      </c>
      <c r="D221" s="347" t="s">
        <v>948</v>
      </c>
      <c r="E221" s="348"/>
      <c r="F221" s="350">
        <v>3475.5523513999997</v>
      </c>
      <c r="G221" s="179"/>
      <c r="H221" s="347"/>
      <c r="I221" s="352"/>
    </row>
    <row r="222" spans="1:9" ht="16.5" x14ac:dyDescent="0.25">
      <c r="A222" s="339" t="s">
        <v>949</v>
      </c>
      <c r="B222" s="353" t="s">
        <v>946</v>
      </c>
      <c r="C222" s="200" t="s">
        <v>947</v>
      </c>
      <c r="D222" s="347" t="s">
        <v>948</v>
      </c>
      <c r="E222" s="348"/>
      <c r="F222" s="350">
        <v>553.43610000000001</v>
      </c>
      <c r="G222" s="179"/>
      <c r="H222" s="347"/>
      <c r="I222" s="352"/>
    </row>
    <row r="223" spans="1:9" x14ac:dyDescent="0.25">
      <c r="A223" s="354" t="s">
        <v>950</v>
      </c>
      <c r="B223" s="355"/>
      <c r="C223" s="356"/>
      <c r="D223" s="355"/>
      <c r="E223" s="357"/>
      <c r="F223" s="358">
        <f>SUM(F216:F222)</f>
        <v>13157.099066780002</v>
      </c>
      <c r="G223" s="359"/>
      <c r="H223" s="360"/>
      <c r="I223" s="361"/>
    </row>
    <row r="224" spans="1:9" s="366" customFormat="1" x14ac:dyDescent="0.25">
      <c r="A224" s="362"/>
      <c r="B224" s="362"/>
      <c r="C224" s="362"/>
      <c r="D224" s="362"/>
      <c r="E224" s="362"/>
      <c r="F224" s="363"/>
      <c r="G224" s="364"/>
      <c r="H224" s="365"/>
      <c r="I224" s="362"/>
    </row>
    <row r="225" spans="1:8" x14ac:dyDescent="0.25">
      <c r="A225" s="200" t="s">
        <v>951</v>
      </c>
      <c r="D225" s="200"/>
      <c r="E225" s="200"/>
      <c r="F225" s="367"/>
      <c r="G225" s="368"/>
      <c r="H225" s="369"/>
    </row>
    <row r="226" spans="1:8" s="200" customFormat="1" x14ac:dyDescent="0.25">
      <c r="A226" s="370" t="s">
        <v>952</v>
      </c>
      <c r="B226" s="370"/>
      <c r="C226" s="370"/>
      <c r="D226" s="370"/>
      <c r="E226" s="370"/>
      <c r="F226" s="370"/>
      <c r="G226" s="370"/>
    </row>
    <row r="227" spans="1:8" s="200" customFormat="1" x14ac:dyDescent="0.25">
      <c r="A227" s="370" t="s">
        <v>953</v>
      </c>
      <c r="B227" s="370"/>
      <c r="C227" s="370"/>
      <c r="D227" s="370"/>
      <c r="E227" s="370"/>
      <c r="F227" s="370"/>
      <c r="G227" s="370"/>
    </row>
  </sheetData>
  <mergeCells count="4">
    <mergeCell ref="B1:G1"/>
    <mergeCell ref="B2:G2"/>
    <mergeCell ref="B37:H37"/>
    <mergeCell ref="E214:F214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295"/>
  <sheetViews>
    <sheetView workbookViewId="0">
      <selection activeCell="D285" sqref="D285"/>
    </sheetView>
  </sheetViews>
  <sheetFormatPr defaultRowHeight="15" x14ac:dyDescent="0.25"/>
  <cols>
    <col min="1" max="1" width="22.5703125" style="9" customWidth="1"/>
    <col min="2" max="2" width="25" style="158" customWidth="1"/>
    <col min="3" max="3" width="23.5703125" style="9" bestFit="1" customWidth="1"/>
    <col min="4" max="4" width="47.42578125" style="9" customWidth="1"/>
    <col min="5" max="5" width="14.28515625" style="155" customWidth="1"/>
    <col min="6" max="6" width="19.28515625" style="9" customWidth="1"/>
    <col min="7" max="7" width="8.5703125" style="9" customWidth="1"/>
    <col min="8" max="8" width="18.42578125" style="157" customWidth="1"/>
    <col min="9" max="9" width="19.5703125" style="150" customWidth="1"/>
    <col min="10" max="10" width="18.7109375" style="150" customWidth="1"/>
    <col min="11" max="11" width="64.85546875" style="9" customWidth="1"/>
    <col min="12" max="12" width="20.42578125" style="9" customWidth="1"/>
    <col min="13" max="13" width="16.85546875" style="9" customWidth="1"/>
    <col min="14" max="14" width="14" style="9" bestFit="1" customWidth="1"/>
    <col min="15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160" t="s">
        <v>2</v>
      </c>
      <c r="J3" s="161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24" t="s">
        <v>13</v>
      </c>
    </row>
    <row r="5" spans="1:11" s="23" customFormat="1" ht="12.75" x14ac:dyDescent="0.2">
      <c r="A5" s="17">
        <v>8</v>
      </c>
      <c r="B5" s="30" t="s">
        <v>14</v>
      </c>
      <c r="C5" s="22" t="s">
        <v>15</v>
      </c>
      <c r="D5" s="31" t="s">
        <v>16</v>
      </c>
      <c r="E5" s="32">
        <v>32758</v>
      </c>
      <c r="F5" s="21">
        <v>1533875.64</v>
      </c>
      <c r="G5" s="16" t="s">
        <v>17</v>
      </c>
      <c r="H5" s="33">
        <v>460162.86</v>
      </c>
      <c r="I5" s="34">
        <v>36525</v>
      </c>
      <c r="J5" s="35">
        <v>47299</v>
      </c>
      <c r="K5" s="22" t="s">
        <v>18</v>
      </c>
    </row>
    <row r="6" spans="1:11" s="23" customFormat="1" ht="12.75" x14ac:dyDescent="0.2">
      <c r="A6" s="25">
        <v>12</v>
      </c>
      <c r="B6" s="36" t="s">
        <v>14</v>
      </c>
      <c r="C6" s="37" t="s">
        <v>15</v>
      </c>
      <c r="D6" s="38" t="s">
        <v>19</v>
      </c>
      <c r="E6" s="39">
        <v>33735</v>
      </c>
      <c r="F6" s="40">
        <v>2556459.41</v>
      </c>
      <c r="G6" s="24" t="s">
        <v>17</v>
      </c>
      <c r="H6" s="41">
        <v>1028719.13</v>
      </c>
      <c r="I6" s="42">
        <v>37621</v>
      </c>
      <c r="J6" s="43">
        <v>48395</v>
      </c>
      <c r="K6" s="37" t="s">
        <v>20</v>
      </c>
    </row>
    <row r="7" spans="1:11" s="23" customFormat="1" ht="12.75" x14ac:dyDescent="0.2">
      <c r="A7" s="25">
        <v>17</v>
      </c>
      <c r="B7" s="36" t="s">
        <v>21</v>
      </c>
      <c r="C7" s="37" t="s">
        <v>22</v>
      </c>
      <c r="D7" s="38" t="s">
        <v>23</v>
      </c>
      <c r="E7" s="39">
        <v>33780</v>
      </c>
      <c r="F7" s="40">
        <v>29999757.859999999</v>
      </c>
      <c r="G7" s="24" t="s">
        <v>24</v>
      </c>
      <c r="H7" s="41">
        <v>14399897.859999999</v>
      </c>
      <c r="I7" s="42">
        <v>37483</v>
      </c>
      <c r="J7" s="43">
        <v>48259</v>
      </c>
      <c r="K7" s="37" t="s">
        <v>18</v>
      </c>
    </row>
    <row r="8" spans="1:11" s="23" customFormat="1" ht="12.75" x14ac:dyDescent="0.2">
      <c r="A8" s="25">
        <v>18</v>
      </c>
      <c r="B8" s="36" t="s">
        <v>21</v>
      </c>
      <c r="C8" s="37" t="s">
        <v>22</v>
      </c>
      <c r="D8" s="38" t="s">
        <v>25</v>
      </c>
      <c r="E8" s="39">
        <v>34030</v>
      </c>
      <c r="F8" s="40">
        <v>1800000</v>
      </c>
      <c r="G8" s="24" t="s">
        <v>24</v>
      </c>
      <c r="H8" s="41">
        <v>900000</v>
      </c>
      <c r="I8" s="42">
        <v>37787</v>
      </c>
      <c r="J8" s="43">
        <v>48563</v>
      </c>
      <c r="K8" s="37" t="s">
        <v>26</v>
      </c>
    </row>
    <row r="9" spans="1:11" s="23" customFormat="1" ht="12.75" x14ac:dyDescent="0.2">
      <c r="A9" s="25">
        <v>19</v>
      </c>
      <c r="B9" s="36" t="s">
        <v>21</v>
      </c>
      <c r="C9" s="37" t="s">
        <v>22</v>
      </c>
      <c r="D9" s="38" t="s">
        <v>27</v>
      </c>
      <c r="E9" s="39">
        <v>34242</v>
      </c>
      <c r="F9" s="40">
        <v>3606062.89</v>
      </c>
      <c r="G9" s="24" t="s">
        <v>24</v>
      </c>
      <c r="H9" s="41">
        <v>1947289.89</v>
      </c>
      <c r="I9" s="42">
        <v>38032</v>
      </c>
      <c r="J9" s="43">
        <v>48806</v>
      </c>
      <c r="K9" s="37" t="s">
        <v>28</v>
      </c>
    </row>
    <row r="10" spans="1:11" s="23" customFormat="1" ht="12.75" x14ac:dyDescent="0.2">
      <c r="A10" s="25">
        <v>20</v>
      </c>
      <c r="B10" s="36" t="s">
        <v>21</v>
      </c>
      <c r="C10" s="37" t="s">
        <v>22</v>
      </c>
      <c r="D10" s="38" t="s">
        <v>29</v>
      </c>
      <c r="E10" s="39">
        <v>34242</v>
      </c>
      <c r="F10" s="40">
        <v>3829701.79</v>
      </c>
      <c r="G10" s="24" t="s">
        <v>24</v>
      </c>
      <c r="H10" s="41">
        <v>2068039.79</v>
      </c>
      <c r="I10" s="42">
        <v>38032</v>
      </c>
      <c r="J10" s="43">
        <v>48806</v>
      </c>
      <c r="K10" s="37" t="s">
        <v>28</v>
      </c>
    </row>
    <row r="11" spans="1:11" s="23" customFormat="1" ht="12.75" x14ac:dyDescent="0.2">
      <c r="A11" s="25">
        <v>21</v>
      </c>
      <c r="B11" s="36" t="s">
        <v>21</v>
      </c>
      <c r="C11" s="37" t="s">
        <v>22</v>
      </c>
      <c r="D11" s="38" t="s">
        <v>30</v>
      </c>
      <c r="E11" s="39">
        <v>34157</v>
      </c>
      <c r="F11" s="40">
        <v>13144418.82</v>
      </c>
      <c r="G11" s="24" t="s">
        <v>24</v>
      </c>
      <c r="H11" s="41">
        <v>6835106.8200000003</v>
      </c>
      <c r="I11" s="42">
        <v>37817</v>
      </c>
      <c r="J11" s="43">
        <v>48594</v>
      </c>
      <c r="K11" s="37" t="s">
        <v>31</v>
      </c>
    </row>
    <row r="12" spans="1:11" s="23" customFormat="1" ht="12.75" x14ac:dyDescent="0.2">
      <c r="A12" s="25">
        <v>22</v>
      </c>
      <c r="B12" s="36" t="s">
        <v>21</v>
      </c>
      <c r="C12" s="37" t="s">
        <v>22</v>
      </c>
      <c r="D12" s="38" t="s">
        <v>32</v>
      </c>
      <c r="E12" s="39">
        <v>34127</v>
      </c>
      <c r="F12" s="40">
        <v>2885019.21</v>
      </c>
      <c r="G12" s="24" t="s">
        <v>24</v>
      </c>
      <c r="H12" s="41">
        <v>1500219.21</v>
      </c>
      <c r="I12" s="42">
        <v>37848</v>
      </c>
      <c r="J12" s="43">
        <v>48625</v>
      </c>
      <c r="K12" s="37" t="s">
        <v>18</v>
      </c>
    </row>
    <row r="13" spans="1:11" s="23" customFormat="1" ht="12.75" x14ac:dyDescent="0.2">
      <c r="A13" s="25">
        <v>23</v>
      </c>
      <c r="B13" s="36" t="s">
        <v>21</v>
      </c>
      <c r="C13" s="37" t="s">
        <v>22</v>
      </c>
      <c r="D13" s="38" t="s">
        <v>33</v>
      </c>
      <c r="E13" s="39">
        <v>34166</v>
      </c>
      <c r="F13" s="40">
        <v>10322589.640000001</v>
      </c>
      <c r="G13" s="24" t="s">
        <v>24</v>
      </c>
      <c r="H13" s="41">
        <v>5367775.6399999997</v>
      </c>
      <c r="I13" s="42">
        <v>37848</v>
      </c>
      <c r="J13" s="43">
        <v>48625</v>
      </c>
      <c r="K13" s="37" t="s">
        <v>34</v>
      </c>
    </row>
    <row r="14" spans="1:11" s="23" customFormat="1" ht="12.75" x14ac:dyDescent="0.2">
      <c r="A14" s="25">
        <v>24</v>
      </c>
      <c r="B14" s="36" t="s">
        <v>21</v>
      </c>
      <c r="C14" s="37" t="s">
        <v>22</v>
      </c>
      <c r="D14" s="38" t="s">
        <v>35</v>
      </c>
      <c r="E14" s="39">
        <v>34157</v>
      </c>
      <c r="F14" s="40">
        <v>12995348.25</v>
      </c>
      <c r="G14" s="24" t="s">
        <v>24</v>
      </c>
      <c r="H14" s="41">
        <v>6757604.25</v>
      </c>
      <c r="I14" s="42">
        <v>37848</v>
      </c>
      <c r="J14" s="43">
        <v>48625</v>
      </c>
      <c r="K14" s="37" t="s">
        <v>34</v>
      </c>
    </row>
    <row r="15" spans="1:11" s="23" customFormat="1" ht="12.75" x14ac:dyDescent="0.2">
      <c r="A15" s="25">
        <v>28</v>
      </c>
      <c r="B15" s="36" t="s">
        <v>36</v>
      </c>
      <c r="C15" s="37" t="s">
        <v>37</v>
      </c>
      <c r="D15" s="38" t="s">
        <v>30</v>
      </c>
      <c r="E15" s="39">
        <v>34465</v>
      </c>
      <c r="F15" s="40">
        <v>2166000000</v>
      </c>
      <c r="G15" s="24" t="s">
        <v>38</v>
      </c>
      <c r="H15" s="41">
        <v>422632000</v>
      </c>
      <c r="I15" s="42">
        <v>38127</v>
      </c>
      <c r="J15" s="43">
        <v>45432</v>
      </c>
      <c r="K15" s="37" t="s">
        <v>31</v>
      </c>
    </row>
    <row r="16" spans="1:11" s="23" customFormat="1" ht="12.75" x14ac:dyDescent="0.2">
      <c r="A16" s="25">
        <v>29</v>
      </c>
      <c r="B16" s="36" t="s">
        <v>21</v>
      </c>
      <c r="C16" s="37" t="s">
        <v>22</v>
      </c>
      <c r="D16" s="38" t="s">
        <v>39</v>
      </c>
      <c r="E16" s="39">
        <v>34521</v>
      </c>
      <c r="F16" s="40">
        <v>6622130.3799999999</v>
      </c>
      <c r="G16" s="24" t="s">
        <v>24</v>
      </c>
      <c r="H16" s="41">
        <v>3708406.38</v>
      </c>
      <c r="I16" s="42">
        <v>38275</v>
      </c>
      <c r="J16" s="43">
        <v>49049</v>
      </c>
      <c r="K16" s="37" t="s">
        <v>40</v>
      </c>
    </row>
    <row r="17" spans="1:11" s="23" customFormat="1" ht="12.75" x14ac:dyDescent="0.2">
      <c r="A17" s="25">
        <v>30</v>
      </c>
      <c r="B17" s="36" t="s">
        <v>41</v>
      </c>
      <c r="C17" s="37" t="s">
        <v>42</v>
      </c>
      <c r="D17" s="38" t="s">
        <v>43</v>
      </c>
      <c r="E17" s="39">
        <v>34381</v>
      </c>
      <c r="F17" s="40">
        <v>8027333.21</v>
      </c>
      <c r="G17" s="24" t="s">
        <v>24</v>
      </c>
      <c r="H17" s="41">
        <v>4716047.21</v>
      </c>
      <c r="I17" s="42">
        <v>38001</v>
      </c>
      <c r="J17" s="43">
        <v>52427</v>
      </c>
      <c r="K17" s="37" t="s">
        <v>44</v>
      </c>
    </row>
    <row r="18" spans="1:11" s="23" customFormat="1" ht="12.75" x14ac:dyDescent="0.2">
      <c r="A18" s="25">
        <v>31</v>
      </c>
      <c r="B18" s="36" t="s">
        <v>21</v>
      </c>
      <c r="C18" s="37" t="s">
        <v>22</v>
      </c>
      <c r="D18" s="38" t="s">
        <v>45</v>
      </c>
      <c r="E18" s="39">
        <v>34586</v>
      </c>
      <c r="F18" s="40">
        <v>7100000</v>
      </c>
      <c r="G18" s="24" t="s">
        <v>24</v>
      </c>
      <c r="H18" s="41">
        <v>4118000</v>
      </c>
      <c r="I18" s="42">
        <v>38398</v>
      </c>
      <c r="J18" s="43">
        <v>49171</v>
      </c>
      <c r="K18" s="37" t="s">
        <v>31</v>
      </c>
    </row>
    <row r="19" spans="1:11" s="23" customFormat="1" ht="12.75" x14ac:dyDescent="0.2">
      <c r="A19" s="25">
        <v>32</v>
      </c>
      <c r="B19" s="36" t="s">
        <v>21</v>
      </c>
      <c r="C19" s="37" t="s">
        <v>22</v>
      </c>
      <c r="D19" s="38" t="s">
        <v>46</v>
      </c>
      <c r="E19" s="39">
        <v>34499</v>
      </c>
      <c r="F19" s="40">
        <v>8224915.25</v>
      </c>
      <c r="G19" s="24" t="s">
        <v>24</v>
      </c>
      <c r="H19" s="41">
        <v>4605959.0999999996</v>
      </c>
      <c r="I19" s="42">
        <v>38200</v>
      </c>
      <c r="J19" s="43">
        <v>48976</v>
      </c>
      <c r="K19" s="37" t="s">
        <v>47</v>
      </c>
    </row>
    <row r="20" spans="1:11" s="23" customFormat="1" ht="12.75" x14ac:dyDescent="0.2">
      <c r="A20" s="25">
        <v>33</v>
      </c>
      <c r="B20" s="36" t="s">
        <v>21</v>
      </c>
      <c r="C20" s="37" t="s">
        <v>22</v>
      </c>
      <c r="D20" s="38" t="s">
        <v>48</v>
      </c>
      <c r="E20" s="39">
        <v>34568</v>
      </c>
      <c r="F20" s="40">
        <v>2335721</v>
      </c>
      <c r="G20" s="24" t="s">
        <v>24</v>
      </c>
      <c r="H20" s="41">
        <v>1354757.9850000001</v>
      </c>
      <c r="I20" s="42">
        <v>38353</v>
      </c>
      <c r="J20" s="43">
        <v>49126</v>
      </c>
      <c r="K20" s="37" t="s">
        <v>18</v>
      </c>
    </row>
    <row r="21" spans="1:11" s="23" customFormat="1" ht="12.75" x14ac:dyDescent="0.2">
      <c r="A21" s="25">
        <v>34</v>
      </c>
      <c r="B21" s="36" t="s">
        <v>21</v>
      </c>
      <c r="C21" s="37" t="s">
        <v>22</v>
      </c>
      <c r="D21" s="38" t="s">
        <v>49</v>
      </c>
      <c r="E21" s="39">
        <v>34568</v>
      </c>
      <c r="F21" s="40">
        <v>10600000</v>
      </c>
      <c r="G21" s="24" t="s">
        <v>24</v>
      </c>
      <c r="H21" s="41">
        <v>6148000</v>
      </c>
      <c r="I21" s="42">
        <v>38353</v>
      </c>
      <c r="J21" s="43">
        <v>49126</v>
      </c>
      <c r="K21" s="37" t="s">
        <v>18</v>
      </c>
    </row>
    <row r="22" spans="1:11" s="23" customFormat="1" ht="12.75" x14ac:dyDescent="0.2">
      <c r="A22" s="25">
        <v>36</v>
      </c>
      <c r="B22" s="36" t="s">
        <v>21</v>
      </c>
      <c r="C22" s="37" t="s">
        <v>22</v>
      </c>
      <c r="D22" s="38" t="s">
        <v>50</v>
      </c>
      <c r="E22" s="39">
        <v>34654</v>
      </c>
      <c r="F22" s="40">
        <v>8600000</v>
      </c>
      <c r="G22" s="24" t="s">
        <v>24</v>
      </c>
      <c r="H22" s="41">
        <v>4988000</v>
      </c>
      <c r="I22" s="42">
        <v>38367</v>
      </c>
      <c r="J22" s="43">
        <v>49140</v>
      </c>
      <c r="K22" s="37" t="s">
        <v>51</v>
      </c>
    </row>
    <row r="23" spans="1:11" s="23" customFormat="1" ht="12.75" x14ac:dyDescent="0.2">
      <c r="A23" s="25">
        <v>38</v>
      </c>
      <c r="B23" s="36" t="s">
        <v>21</v>
      </c>
      <c r="C23" s="37" t="s">
        <v>22</v>
      </c>
      <c r="D23" s="38" t="s">
        <v>52</v>
      </c>
      <c r="E23" s="39">
        <v>34751</v>
      </c>
      <c r="F23" s="40">
        <v>3951344.12</v>
      </c>
      <c r="G23" s="24" t="s">
        <v>24</v>
      </c>
      <c r="H23" s="41">
        <v>2291797.6430000002</v>
      </c>
      <c r="I23" s="42">
        <v>38504</v>
      </c>
      <c r="J23" s="43">
        <v>49279</v>
      </c>
      <c r="K23" s="37" t="s">
        <v>53</v>
      </c>
    </row>
    <row r="24" spans="1:11" s="23" customFormat="1" ht="12.75" x14ac:dyDescent="0.2">
      <c r="A24" s="25">
        <v>40</v>
      </c>
      <c r="B24" s="36" t="s">
        <v>21</v>
      </c>
      <c r="C24" s="37" t="s">
        <v>22</v>
      </c>
      <c r="D24" s="38" t="s">
        <v>54</v>
      </c>
      <c r="E24" s="39">
        <v>34760</v>
      </c>
      <c r="F24" s="40">
        <v>3378641.03</v>
      </c>
      <c r="G24" s="24" t="s">
        <v>24</v>
      </c>
      <c r="H24" s="41">
        <v>1959629.03</v>
      </c>
      <c r="I24" s="42">
        <v>38504</v>
      </c>
      <c r="J24" s="43">
        <v>49279</v>
      </c>
      <c r="K24" s="37" t="s">
        <v>55</v>
      </c>
    </row>
    <row r="25" spans="1:11" s="23" customFormat="1" ht="12.75" x14ac:dyDescent="0.2">
      <c r="A25" s="25">
        <v>41</v>
      </c>
      <c r="B25" s="36" t="s">
        <v>41</v>
      </c>
      <c r="C25" s="37" t="s">
        <v>42</v>
      </c>
      <c r="D25" s="38" t="s">
        <v>56</v>
      </c>
      <c r="E25" s="39">
        <v>34794</v>
      </c>
      <c r="F25" s="40">
        <v>6100000</v>
      </c>
      <c r="G25" s="24" t="s">
        <v>24</v>
      </c>
      <c r="H25" s="41">
        <v>2948354</v>
      </c>
      <c r="I25" s="42">
        <v>38457</v>
      </c>
      <c r="J25" s="43">
        <v>49232</v>
      </c>
      <c r="K25" s="37" t="s">
        <v>57</v>
      </c>
    </row>
    <row r="26" spans="1:11" s="23" customFormat="1" ht="12.75" x14ac:dyDescent="0.2">
      <c r="A26" s="25">
        <v>45</v>
      </c>
      <c r="B26" s="36" t="s">
        <v>58</v>
      </c>
      <c r="C26" s="37" t="s">
        <v>59</v>
      </c>
      <c r="D26" s="38" t="s">
        <v>60</v>
      </c>
      <c r="E26" s="39">
        <v>34497</v>
      </c>
      <c r="F26" s="40">
        <v>2000000</v>
      </c>
      <c r="G26" s="24" t="s">
        <v>61</v>
      </c>
      <c r="H26" s="41">
        <v>1858225</v>
      </c>
      <c r="I26" s="42" t="s">
        <v>62</v>
      </c>
      <c r="J26" s="43">
        <v>38533</v>
      </c>
      <c r="K26" s="37" t="s">
        <v>63</v>
      </c>
    </row>
    <row r="27" spans="1:11" s="23" customFormat="1" ht="12.75" x14ac:dyDescent="0.2">
      <c r="A27" s="25">
        <v>55</v>
      </c>
      <c r="B27" s="36" t="s">
        <v>21</v>
      </c>
      <c r="C27" s="37" t="s">
        <v>22</v>
      </c>
      <c r="D27" s="38" t="s">
        <v>64</v>
      </c>
      <c r="E27" s="39">
        <v>34922</v>
      </c>
      <c r="F27" s="40">
        <v>2521082.75</v>
      </c>
      <c r="G27" s="24" t="s">
        <v>24</v>
      </c>
      <c r="H27" s="41">
        <v>1512672.75</v>
      </c>
      <c r="I27" s="42">
        <v>38701</v>
      </c>
      <c r="J27" s="43">
        <v>49475</v>
      </c>
      <c r="K27" s="37" t="s">
        <v>53</v>
      </c>
    </row>
    <row r="28" spans="1:11" s="23" customFormat="1" ht="12.75" x14ac:dyDescent="0.2">
      <c r="A28" s="25">
        <v>57</v>
      </c>
      <c r="B28" s="36" t="s">
        <v>21</v>
      </c>
      <c r="C28" s="37" t="s">
        <v>22</v>
      </c>
      <c r="D28" s="38" t="s">
        <v>65</v>
      </c>
      <c r="E28" s="39">
        <v>34893</v>
      </c>
      <c r="F28" s="40">
        <v>9904164.4600000009</v>
      </c>
      <c r="G28" s="24" t="s">
        <v>24</v>
      </c>
      <c r="H28" s="41">
        <v>5744431.46</v>
      </c>
      <c r="I28" s="42">
        <v>38518</v>
      </c>
      <c r="J28" s="43">
        <v>49293</v>
      </c>
      <c r="K28" s="37" t="s">
        <v>34</v>
      </c>
    </row>
    <row r="29" spans="1:11" s="23" customFormat="1" ht="12.75" x14ac:dyDescent="0.2">
      <c r="A29" s="25">
        <v>62</v>
      </c>
      <c r="B29" s="36" t="s">
        <v>14</v>
      </c>
      <c r="C29" s="37" t="s">
        <v>15</v>
      </c>
      <c r="D29" s="38" t="s">
        <v>66</v>
      </c>
      <c r="E29" s="39">
        <v>34996</v>
      </c>
      <c r="F29" s="40">
        <v>3579043.16</v>
      </c>
      <c r="G29" s="24" t="s">
        <v>17</v>
      </c>
      <c r="H29" s="41">
        <v>1822755.8399999999</v>
      </c>
      <c r="I29" s="42">
        <v>38716</v>
      </c>
      <c r="J29" s="43">
        <v>49673</v>
      </c>
      <c r="K29" s="37" t="s">
        <v>18</v>
      </c>
    </row>
    <row r="30" spans="1:11" s="23" customFormat="1" ht="12.75" x14ac:dyDescent="0.2">
      <c r="A30" s="25">
        <v>63</v>
      </c>
      <c r="B30" s="36" t="s">
        <v>21</v>
      </c>
      <c r="C30" s="37" t="s">
        <v>22</v>
      </c>
      <c r="D30" s="38" t="s">
        <v>67</v>
      </c>
      <c r="E30" s="39">
        <v>35043</v>
      </c>
      <c r="F30" s="40">
        <v>3486514.76</v>
      </c>
      <c r="G30" s="24" t="s">
        <v>24</v>
      </c>
      <c r="H30" s="41">
        <v>2161644.7599999998</v>
      </c>
      <c r="I30" s="42">
        <v>38777</v>
      </c>
      <c r="J30" s="43">
        <v>49553</v>
      </c>
      <c r="K30" s="37" t="s">
        <v>68</v>
      </c>
    </row>
    <row r="31" spans="1:11" s="23" customFormat="1" ht="12.75" x14ac:dyDescent="0.2">
      <c r="A31" s="25">
        <v>64</v>
      </c>
      <c r="B31" s="36" t="s">
        <v>21</v>
      </c>
      <c r="C31" s="37" t="s">
        <v>22</v>
      </c>
      <c r="D31" s="38" t="s">
        <v>69</v>
      </c>
      <c r="E31" s="39">
        <v>35188</v>
      </c>
      <c r="F31" s="40">
        <v>5500000</v>
      </c>
      <c r="G31" s="24" t="s">
        <v>24</v>
      </c>
      <c r="H31" s="41">
        <v>3410000</v>
      </c>
      <c r="I31" s="42">
        <v>38883</v>
      </c>
      <c r="J31" s="43">
        <v>49658</v>
      </c>
      <c r="K31" s="37" t="s">
        <v>70</v>
      </c>
    </row>
    <row r="32" spans="1:11" s="23" customFormat="1" ht="12.75" x14ac:dyDescent="0.2">
      <c r="A32" s="25">
        <v>65</v>
      </c>
      <c r="B32" s="36" t="s">
        <v>21</v>
      </c>
      <c r="C32" s="37" t="s">
        <v>22</v>
      </c>
      <c r="D32" s="38" t="s">
        <v>71</v>
      </c>
      <c r="E32" s="39">
        <v>35233</v>
      </c>
      <c r="F32" s="40">
        <v>17318355.760000002</v>
      </c>
      <c r="G32" s="24" t="s">
        <v>24</v>
      </c>
      <c r="H32" s="41">
        <v>11083759.76</v>
      </c>
      <c r="I32" s="42">
        <v>39036</v>
      </c>
      <c r="J32" s="43">
        <v>49810</v>
      </c>
      <c r="K32" s="37" t="s">
        <v>34</v>
      </c>
    </row>
    <row r="33" spans="1:11" s="23" customFormat="1" ht="12.75" x14ac:dyDescent="0.2">
      <c r="A33" s="25">
        <v>66</v>
      </c>
      <c r="B33" s="36" t="s">
        <v>21</v>
      </c>
      <c r="C33" s="37" t="s">
        <v>22</v>
      </c>
      <c r="D33" s="38" t="s">
        <v>72</v>
      </c>
      <c r="E33" s="39">
        <v>35149</v>
      </c>
      <c r="F33" s="40">
        <v>13359692.970000001</v>
      </c>
      <c r="G33" s="24" t="s">
        <v>24</v>
      </c>
      <c r="H33" s="41">
        <v>8550228.9700000007</v>
      </c>
      <c r="I33" s="42">
        <v>38961</v>
      </c>
      <c r="J33" s="43">
        <v>49735</v>
      </c>
      <c r="K33" s="37" t="s">
        <v>55</v>
      </c>
    </row>
    <row r="34" spans="1:11" s="23" customFormat="1" ht="12.75" x14ac:dyDescent="0.2">
      <c r="A34" s="25">
        <v>67</v>
      </c>
      <c r="B34" s="36" t="s">
        <v>14</v>
      </c>
      <c r="C34" s="37" t="s">
        <v>15</v>
      </c>
      <c r="D34" s="38" t="s">
        <v>73</v>
      </c>
      <c r="E34" s="39">
        <v>35196</v>
      </c>
      <c r="F34" s="40">
        <v>23638118.030000001</v>
      </c>
      <c r="G34" s="24" t="s">
        <v>17</v>
      </c>
      <c r="H34" s="41">
        <v>15766118.02</v>
      </c>
      <c r="I34" s="42">
        <v>41273</v>
      </c>
      <c r="J34" s="43">
        <v>49856</v>
      </c>
      <c r="K34" s="37" t="s">
        <v>74</v>
      </c>
    </row>
    <row r="35" spans="1:11" s="23" customFormat="1" ht="12.75" x14ac:dyDescent="0.2">
      <c r="A35" s="25">
        <v>69</v>
      </c>
      <c r="B35" s="36" t="s">
        <v>75</v>
      </c>
      <c r="C35" s="37" t="s">
        <v>76</v>
      </c>
      <c r="D35" s="38" t="s">
        <v>77</v>
      </c>
      <c r="E35" s="39">
        <v>35114</v>
      </c>
      <c r="F35" s="40">
        <v>4441529.33</v>
      </c>
      <c r="G35" s="24" t="s">
        <v>17</v>
      </c>
      <c r="H35" s="41">
        <v>1603885.7</v>
      </c>
      <c r="I35" s="42">
        <v>39712</v>
      </c>
      <c r="J35" s="43">
        <v>46102</v>
      </c>
      <c r="K35" s="37" t="s">
        <v>55</v>
      </c>
    </row>
    <row r="36" spans="1:11" s="23" customFormat="1" ht="12.75" x14ac:dyDescent="0.2">
      <c r="A36" s="25">
        <v>70</v>
      </c>
      <c r="B36" s="36" t="s">
        <v>78</v>
      </c>
      <c r="C36" s="37" t="s">
        <v>79</v>
      </c>
      <c r="D36" s="38" t="s">
        <v>43</v>
      </c>
      <c r="E36" s="44">
        <v>35345</v>
      </c>
      <c r="F36" s="40">
        <v>3720013.26</v>
      </c>
      <c r="G36" s="24" t="s">
        <v>80</v>
      </c>
      <c r="H36" s="41">
        <v>310001.09999999998</v>
      </c>
      <c r="I36" s="42">
        <v>38168</v>
      </c>
      <c r="J36" s="43">
        <v>44561</v>
      </c>
      <c r="K36" s="37" t="s">
        <v>53</v>
      </c>
    </row>
    <row r="37" spans="1:11" s="23" customFormat="1" ht="12.75" x14ac:dyDescent="0.2">
      <c r="A37" s="25">
        <v>71</v>
      </c>
      <c r="B37" s="36" t="s">
        <v>78</v>
      </c>
      <c r="C37" s="37" t="s">
        <v>79</v>
      </c>
      <c r="D37" s="38" t="s">
        <v>81</v>
      </c>
      <c r="E37" s="44">
        <v>35345</v>
      </c>
      <c r="F37" s="40">
        <v>4800000</v>
      </c>
      <c r="G37" s="24" t="s">
        <v>80</v>
      </c>
      <c r="H37" s="41">
        <v>359969.73599999998</v>
      </c>
      <c r="I37" s="42">
        <v>37257</v>
      </c>
      <c r="J37" s="43">
        <v>44561</v>
      </c>
      <c r="K37" s="37" t="s">
        <v>34</v>
      </c>
    </row>
    <row r="38" spans="1:11" s="23" customFormat="1" ht="12.75" x14ac:dyDescent="0.2">
      <c r="A38" s="25">
        <v>76</v>
      </c>
      <c r="B38" s="36" t="s">
        <v>21</v>
      </c>
      <c r="C38" s="37" t="s">
        <v>22</v>
      </c>
      <c r="D38" s="38" t="s">
        <v>82</v>
      </c>
      <c r="E38" s="39">
        <v>35783</v>
      </c>
      <c r="F38" s="40">
        <v>18300000</v>
      </c>
      <c r="G38" s="24" t="s">
        <v>24</v>
      </c>
      <c r="H38" s="41">
        <v>12810000</v>
      </c>
      <c r="I38" s="42">
        <v>39479</v>
      </c>
      <c r="J38" s="43">
        <v>50253</v>
      </c>
      <c r="K38" s="37" t="s">
        <v>18</v>
      </c>
    </row>
    <row r="39" spans="1:11" s="23" customFormat="1" ht="12.75" x14ac:dyDescent="0.2">
      <c r="A39" s="25">
        <v>77</v>
      </c>
      <c r="B39" s="36" t="s">
        <v>21</v>
      </c>
      <c r="C39" s="37" t="s">
        <v>22</v>
      </c>
      <c r="D39" s="38" t="s">
        <v>83</v>
      </c>
      <c r="E39" s="39">
        <v>35783</v>
      </c>
      <c r="F39" s="40">
        <v>3694909.25</v>
      </c>
      <c r="G39" s="24" t="s">
        <v>24</v>
      </c>
      <c r="H39" s="41">
        <v>2586439.25</v>
      </c>
      <c r="I39" s="42">
        <v>39569</v>
      </c>
      <c r="J39" s="43">
        <v>50345</v>
      </c>
      <c r="K39" s="37" t="s">
        <v>18</v>
      </c>
    </row>
    <row r="40" spans="1:11" s="23" customFormat="1" ht="12.75" x14ac:dyDescent="0.2">
      <c r="A40" s="25">
        <v>78</v>
      </c>
      <c r="B40" s="36" t="s">
        <v>14</v>
      </c>
      <c r="C40" s="37" t="s">
        <v>15</v>
      </c>
      <c r="D40" s="38" t="s">
        <v>84</v>
      </c>
      <c r="E40" s="39">
        <v>35566</v>
      </c>
      <c r="F40" s="40">
        <v>9970191.6899999995</v>
      </c>
      <c r="G40" s="24" t="s">
        <v>17</v>
      </c>
      <c r="H40" s="41">
        <v>6793923.21</v>
      </c>
      <c r="I40" s="42">
        <v>39446</v>
      </c>
      <c r="J40" s="43">
        <v>52230</v>
      </c>
      <c r="K40" s="37" t="s">
        <v>85</v>
      </c>
    </row>
    <row r="41" spans="1:11" s="23" customFormat="1" ht="12.75" x14ac:dyDescent="0.2">
      <c r="A41" s="25">
        <v>79</v>
      </c>
      <c r="B41" s="36" t="s">
        <v>21</v>
      </c>
      <c r="C41" s="37" t="s">
        <v>22</v>
      </c>
      <c r="D41" s="38" t="s">
        <v>86</v>
      </c>
      <c r="E41" s="39">
        <v>35851</v>
      </c>
      <c r="F41" s="40">
        <v>3330842.11</v>
      </c>
      <c r="G41" s="24" t="s">
        <v>24</v>
      </c>
      <c r="H41" s="41">
        <v>2331602.11</v>
      </c>
      <c r="I41" s="42">
        <v>39522</v>
      </c>
      <c r="J41" s="43">
        <v>50298</v>
      </c>
      <c r="K41" s="37" t="s">
        <v>87</v>
      </c>
    </row>
    <row r="42" spans="1:11" s="23" customFormat="1" ht="12.75" x14ac:dyDescent="0.2">
      <c r="A42" s="25">
        <v>82</v>
      </c>
      <c r="B42" s="36" t="s">
        <v>88</v>
      </c>
      <c r="C42" s="37" t="s">
        <v>88</v>
      </c>
      <c r="D42" s="38" t="s">
        <v>89</v>
      </c>
      <c r="E42" s="39">
        <v>35864</v>
      </c>
      <c r="F42" s="40">
        <v>3181217.9</v>
      </c>
      <c r="G42" s="24" t="s">
        <v>17</v>
      </c>
      <c r="H42" s="41">
        <v>773809.82</v>
      </c>
      <c r="I42" s="42">
        <v>38949</v>
      </c>
      <c r="J42" s="43">
        <v>45524</v>
      </c>
      <c r="K42" s="37" t="s">
        <v>18</v>
      </c>
    </row>
    <row r="43" spans="1:11" s="23" customFormat="1" ht="12.75" x14ac:dyDescent="0.2">
      <c r="A43" s="25">
        <v>83</v>
      </c>
      <c r="B43" s="36" t="s">
        <v>21</v>
      </c>
      <c r="C43" s="37" t="s">
        <v>22</v>
      </c>
      <c r="D43" s="38" t="s">
        <v>90</v>
      </c>
      <c r="E43" s="39">
        <v>35955</v>
      </c>
      <c r="F43" s="40">
        <v>7500000</v>
      </c>
      <c r="G43" s="24" t="s">
        <v>24</v>
      </c>
      <c r="H43" s="41">
        <v>5250000</v>
      </c>
      <c r="I43" s="42">
        <v>39614</v>
      </c>
      <c r="J43" s="43">
        <v>50389</v>
      </c>
      <c r="K43" s="37" t="s">
        <v>34</v>
      </c>
    </row>
    <row r="44" spans="1:11" s="23" customFormat="1" ht="12.75" x14ac:dyDescent="0.2">
      <c r="A44" s="25">
        <v>84</v>
      </c>
      <c r="B44" s="36" t="s">
        <v>21</v>
      </c>
      <c r="C44" s="37" t="s">
        <v>22</v>
      </c>
      <c r="D44" s="38" t="s">
        <v>91</v>
      </c>
      <c r="E44" s="39">
        <v>35955</v>
      </c>
      <c r="F44" s="40">
        <v>8602035.4600000009</v>
      </c>
      <c r="G44" s="24" t="s">
        <v>24</v>
      </c>
      <c r="H44" s="41">
        <v>6193499.46</v>
      </c>
      <c r="I44" s="42">
        <v>39675</v>
      </c>
      <c r="J44" s="43">
        <v>50451</v>
      </c>
      <c r="K44" s="37" t="s">
        <v>51</v>
      </c>
    </row>
    <row r="45" spans="1:11" s="23" customFormat="1" ht="12.75" x14ac:dyDescent="0.2">
      <c r="A45" s="25">
        <v>85</v>
      </c>
      <c r="B45" s="36" t="s">
        <v>21</v>
      </c>
      <c r="C45" s="37" t="s">
        <v>22</v>
      </c>
      <c r="D45" s="38" t="s">
        <v>92</v>
      </c>
      <c r="E45" s="39">
        <v>35955</v>
      </c>
      <c r="F45" s="40">
        <v>12553022.75</v>
      </c>
      <c r="G45" s="24" t="s">
        <v>24</v>
      </c>
      <c r="H45" s="41">
        <v>9038182.75</v>
      </c>
      <c r="I45" s="42">
        <v>39736</v>
      </c>
      <c r="J45" s="43">
        <v>50510</v>
      </c>
      <c r="K45" s="37" t="s">
        <v>93</v>
      </c>
    </row>
    <row r="46" spans="1:11" s="23" customFormat="1" ht="12.75" x14ac:dyDescent="0.2">
      <c r="A46" s="25">
        <v>86</v>
      </c>
      <c r="B46" s="36" t="s">
        <v>14</v>
      </c>
      <c r="C46" s="37" t="s">
        <v>15</v>
      </c>
      <c r="D46" s="38" t="s">
        <v>94</v>
      </c>
      <c r="E46" s="39">
        <v>35961</v>
      </c>
      <c r="F46" s="40">
        <v>5112918.8099999996</v>
      </c>
      <c r="G46" s="24" t="s">
        <v>17</v>
      </c>
      <c r="H46" s="41">
        <v>3073886.85</v>
      </c>
      <c r="I46" s="42">
        <v>39812</v>
      </c>
      <c r="J46" s="43">
        <v>50586</v>
      </c>
      <c r="K46" s="37" t="s">
        <v>95</v>
      </c>
    </row>
    <row r="47" spans="1:11" s="23" customFormat="1" ht="12.75" x14ac:dyDescent="0.2">
      <c r="A47" s="25">
        <v>88</v>
      </c>
      <c r="B47" s="36" t="s">
        <v>75</v>
      </c>
      <c r="C47" s="37" t="s">
        <v>76</v>
      </c>
      <c r="D47" s="38" t="s">
        <v>96</v>
      </c>
      <c r="E47" s="39">
        <v>35982</v>
      </c>
      <c r="F47" s="40">
        <v>11350864.890000001</v>
      </c>
      <c r="G47" s="24" t="s">
        <v>17</v>
      </c>
      <c r="H47" s="41">
        <v>5675433.0199999996</v>
      </c>
      <c r="I47" s="42">
        <v>40551</v>
      </c>
      <c r="J47" s="43">
        <v>46942</v>
      </c>
      <c r="K47" s="37" t="s">
        <v>97</v>
      </c>
    </row>
    <row r="48" spans="1:11" s="23" customFormat="1" ht="12.75" x14ac:dyDescent="0.2">
      <c r="A48" s="25">
        <v>90</v>
      </c>
      <c r="B48" s="36" t="s">
        <v>21</v>
      </c>
      <c r="C48" s="37" t="s">
        <v>22</v>
      </c>
      <c r="D48" s="38" t="s">
        <v>98</v>
      </c>
      <c r="E48" s="39">
        <v>36192</v>
      </c>
      <c r="F48" s="40">
        <v>6500000</v>
      </c>
      <c r="G48" s="24" t="s">
        <v>24</v>
      </c>
      <c r="H48" s="41">
        <v>4810000</v>
      </c>
      <c r="I48" s="42">
        <v>39845</v>
      </c>
      <c r="J48" s="43">
        <v>50618</v>
      </c>
      <c r="K48" s="37" t="s">
        <v>53</v>
      </c>
    </row>
    <row r="49" spans="1:11" s="23" customFormat="1" ht="12.75" x14ac:dyDescent="0.2">
      <c r="A49" s="25">
        <v>90.1</v>
      </c>
      <c r="B49" s="36" t="s">
        <v>21</v>
      </c>
      <c r="C49" s="37" t="s">
        <v>22</v>
      </c>
      <c r="D49" s="38" t="s">
        <v>99</v>
      </c>
      <c r="E49" s="39">
        <v>36359</v>
      </c>
      <c r="F49" s="40">
        <v>3696756.52</v>
      </c>
      <c r="G49" s="24" t="s">
        <v>24</v>
      </c>
      <c r="H49" s="41">
        <v>2735611.52</v>
      </c>
      <c r="I49" s="42">
        <v>39845</v>
      </c>
      <c r="J49" s="43">
        <v>50618</v>
      </c>
      <c r="K49" s="37" t="s">
        <v>53</v>
      </c>
    </row>
    <row r="50" spans="1:11" s="23" customFormat="1" ht="12.75" x14ac:dyDescent="0.2">
      <c r="A50" s="25">
        <v>91</v>
      </c>
      <c r="B50" s="36" t="s">
        <v>21</v>
      </c>
      <c r="C50" s="37" t="s">
        <v>22</v>
      </c>
      <c r="D50" s="38" t="s">
        <v>100</v>
      </c>
      <c r="E50" s="39">
        <v>36286</v>
      </c>
      <c r="F50" s="40">
        <v>22100000</v>
      </c>
      <c r="G50" s="24" t="s">
        <v>24</v>
      </c>
      <c r="H50" s="41">
        <v>16796000</v>
      </c>
      <c r="I50" s="42">
        <v>40009</v>
      </c>
      <c r="J50" s="43">
        <v>50785</v>
      </c>
      <c r="K50" s="37" t="s">
        <v>18</v>
      </c>
    </row>
    <row r="51" spans="1:11" s="23" customFormat="1" ht="12.75" x14ac:dyDescent="0.2">
      <c r="A51" s="25">
        <v>93</v>
      </c>
      <c r="B51" s="36" t="s">
        <v>88</v>
      </c>
      <c r="C51" s="37" t="s">
        <v>88</v>
      </c>
      <c r="D51" s="38" t="s">
        <v>101</v>
      </c>
      <c r="E51" s="39">
        <v>36111</v>
      </c>
      <c r="F51" s="40">
        <v>1467351.43</v>
      </c>
      <c r="G51" s="24" t="s">
        <v>17</v>
      </c>
      <c r="H51" s="41">
        <v>475897.68</v>
      </c>
      <c r="I51" s="42">
        <v>39582</v>
      </c>
      <c r="J51" s="43">
        <v>46156</v>
      </c>
      <c r="K51" s="37" t="s">
        <v>34</v>
      </c>
    </row>
    <row r="52" spans="1:11" s="23" customFormat="1" ht="12.75" x14ac:dyDescent="0.2">
      <c r="A52" s="25">
        <v>94</v>
      </c>
      <c r="B52" s="36" t="s">
        <v>21</v>
      </c>
      <c r="C52" s="37" t="s">
        <v>22</v>
      </c>
      <c r="D52" s="38" t="s">
        <v>102</v>
      </c>
      <c r="E52" s="39">
        <v>36335</v>
      </c>
      <c r="F52" s="40">
        <v>33200000</v>
      </c>
      <c r="G52" s="24" t="s">
        <v>24</v>
      </c>
      <c r="H52" s="41">
        <v>25232000</v>
      </c>
      <c r="I52" s="42">
        <v>40101</v>
      </c>
      <c r="J52" s="43">
        <v>50875</v>
      </c>
      <c r="K52" s="37" t="s">
        <v>18</v>
      </c>
    </row>
    <row r="53" spans="1:11" s="23" customFormat="1" ht="12.75" x14ac:dyDescent="0.2">
      <c r="A53" s="25">
        <v>96</v>
      </c>
      <c r="B53" s="36" t="s">
        <v>21</v>
      </c>
      <c r="C53" s="37" t="s">
        <v>22</v>
      </c>
      <c r="D53" s="38" t="s">
        <v>103</v>
      </c>
      <c r="E53" s="39">
        <v>36359</v>
      </c>
      <c r="F53" s="40">
        <v>17700000</v>
      </c>
      <c r="G53" s="24" t="s">
        <v>24</v>
      </c>
      <c r="H53" s="41">
        <v>13452000</v>
      </c>
      <c r="I53" s="42">
        <v>40009</v>
      </c>
      <c r="J53" s="43">
        <v>50785</v>
      </c>
      <c r="K53" s="37" t="s">
        <v>31</v>
      </c>
    </row>
    <row r="54" spans="1:11" s="23" customFormat="1" ht="12.75" x14ac:dyDescent="0.2">
      <c r="A54" s="25">
        <v>97</v>
      </c>
      <c r="B54" s="36" t="s">
        <v>21</v>
      </c>
      <c r="C54" s="37" t="s">
        <v>22</v>
      </c>
      <c r="D54" s="38" t="s">
        <v>104</v>
      </c>
      <c r="E54" s="39">
        <v>36359</v>
      </c>
      <c r="F54" s="40">
        <v>8889243.5099999998</v>
      </c>
      <c r="G54" s="24" t="s">
        <v>24</v>
      </c>
      <c r="H54" s="41">
        <v>6755835.5099999998</v>
      </c>
      <c r="I54" s="42">
        <v>40009</v>
      </c>
      <c r="J54" s="43">
        <v>50785</v>
      </c>
      <c r="K54" s="37" t="s">
        <v>105</v>
      </c>
    </row>
    <row r="55" spans="1:11" s="23" customFormat="1" ht="12.75" x14ac:dyDescent="0.2">
      <c r="A55" s="25">
        <v>98</v>
      </c>
      <c r="B55" s="36" t="s">
        <v>14</v>
      </c>
      <c r="C55" s="37" t="s">
        <v>15</v>
      </c>
      <c r="D55" s="38" t="s">
        <v>106</v>
      </c>
      <c r="E55" s="39">
        <v>36365</v>
      </c>
      <c r="F55" s="40">
        <v>17888516.370000001</v>
      </c>
      <c r="G55" s="24" t="s">
        <v>17</v>
      </c>
      <c r="H55" s="41">
        <v>11442516.369999999</v>
      </c>
      <c r="I55" s="42">
        <v>40177</v>
      </c>
      <c r="J55" s="43">
        <v>51134</v>
      </c>
      <c r="K55" s="37" t="s">
        <v>55</v>
      </c>
    </row>
    <row r="56" spans="1:11" s="23" customFormat="1" ht="12.75" x14ac:dyDescent="0.2">
      <c r="A56" s="25">
        <v>98.1</v>
      </c>
      <c r="B56" s="36" t="s">
        <v>14</v>
      </c>
      <c r="C56" s="37" t="s">
        <v>15</v>
      </c>
      <c r="D56" s="38" t="s">
        <v>106</v>
      </c>
      <c r="E56" s="39">
        <v>37534</v>
      </c>
      <c r="F56" s="40">
        <v>2556245.48</v>
      </c>
      <c r="G56" s="24" t="s">
        <v>17</v>
      </c>
      <c r="H56" s="41">
        <v>1848245.48</v>
      </c>
      <c r="I56" s="42">
        <v>41090</v>
      </c>
      <c r="J56" s="43">
        <v>52047</v>
      </c>
      <c r="K56" s="37" t="s">
        <v>55</v>
      </c>
    </row>
    <row r="57" spans="1:11" s="23" customFormat="1" ht="12.75" x14ac:dyDescent="0.2">
      <c r="A57" s="25">
        <v>100</v>
      </c>
      <c r="B57" s="36" t="s">
        <v>14</v>
      </c>
      <c r="C57" s="37" t="s">
        <v>15</v>
      </c>
      <c r="D57" s="38" t="s">
        <v>107</v>
      </c>
      <c r="E57" s="39">
        <v>36500</v>
      </c>
      <c r="F57" s="40">
        <v>5112918.0999999996</v>
      </c>
      <c r="G57" s="24" t="s">
        <v>17</v>
      </c>
      <c r="H57" s="41">
        <v>3330043.36</v>
      </c>
      <c r="I57" s="42">
        <v>40359</v>
      </c>
      <c r="J57" s="43">
        <v>51134</v>
      </c>
      <c r="K57" s="37" t="s">
        <v>55</v>
      </c>
    </row>
    <row r="58" spans="1:11" s="23" customFormat="1" ht="12.75" x14ac:dyDescent="0.2">
      <c r="A58" s="25">
        <v>103</v>
      </c>
      <c r="B58" s="36" t="s">
        <v>21</v>
      </c>
      <c r="C58" s="37" t="s">
        <v>22</v>
      </c>
      <c r="D58" s="38" t="s">
        <v>108</v>
      </c>
      <c r="E58" s="39">
        <v>36510</v>
      </c>
      <c r="F58" s="40">
        <v>9900000</v>
      </c>
      <c r="G58" s="24" t="s">
        <v>24</v>
      </c>
      <c r="H58" s="41">
        <v>7722000</v>
      </c>
      <c r="I58" s="42">
        <v>40210</v>
      </c>
      <c r="J58" s="43">
        <v>50983</v>
      </c>
      <c r="K58" s="37" t="s">
        <v>34</v>
      </c>
    </row>
    <row r="59" spans="1:11" s="23" customFormat="1" ht="12.75" x14ac:dyDescent="0.2">
      <c r="A59" s="25" t="s">
        <v>109</v>
      </c>
      <c r="B59" s="36" t="s">
        <v>41</v>
      </c>
      <c r="C59" s="37" t="s">
        <v>42</v>
      </c>
      <c r="D59" s="38" t="s">
        <v>110</v>
      </c>
      <c r="E59" s="39">
        <v>36553</v>
      </c>
      <c r="F59" s="40">
        <v>9592294.0399999991</v>
      </c>
      <c r="G59" s="24" t="s">
        <v>24</v>
      </c>
      <c r="H59" s="41">
        <v>6234982.04</v>
      </c>
      <c r="I59" s="42">
        <v>40330</v>
      </c>
      <c r="J59" s="43">
        <v>51105</v>
      </c>
      <c r="K59" s="25" t="s">
        <v>111</v>
      </c>
    </row>
    <row r="60" spans="1:11" s="23" customFormat="1" ht="12.75" x14ac:dyDescent="0.2">
      <c r="A60" s="25" t="s">
        <v>112</v>
      </c>
      <c r="B60" s="36" t="s">
        <v>14</v>
      </c>
      <c r="C60" s="25" t="s">
        <v>15</v>
      </c>
      <c r="D60" s="38" t="s">
        <v>113</v>
      </c>
      <c r="E60" s="39">
        <v>36608</v>
      </c>
      <c r="F60" s="40">
        <v>4882837.47</v>
      </c>
      <c r="G60" s="24" t="s">
        <v>17</v>
      </c>
      <c r="H60" s="41">
        <v>3256929.26</v>
      </c>
      <c r="I60" s="42">
        <v>40542</v>
      </c>
      <c r="J60" s="43">
        <v>51317</v>
      </c>
      <c r="K60" s="25" t="s">
        <v>114</v>
      </c>
    </row>
    <row r="61" spans="1:11" s="23" customFormat="1" ht="12.75" x14ac:dyDescent="0.2">
      <c r="A61" s="25" t="s">
        <v>115</v>
      </c>
      <c r="B61" s="36" t="s">
        <v>21</v>
      </c>
      <c r="C61" s="37" t="s">
        <v>22</v>
      </c>
      <c r="D61" s="38" t="s">
        <v>116</v>
      </c>
      <c r="E61" s="39">
        <v>36634</v>
      </c>
      <c r="F61" s="40">
        <v>7300000</v>
      </c>
      <c r="G61" s="24" t="s">
        <v>24</v>
      </c>
      <c r="H61" s="41">
        <v>5840000</v>
      </c>
      <c r="I61" s="42">
        <v>40391</v>
      </c>
      <c r="J61" s="43">
        <v>51167</v>
      </c>
      <c r="K61" s="37" t="s">
        <v>34</v>
      </c>
    </row>
    <row r="62" spans="1:11" s="23" customFormat="1" ht="12.75" x14ac:dyDescent="0.2">
      <c r="A62" s="25" t="s">
        <v>117</v>
      </c>
      <c r="B62" s="36" t="s">
        <v>21</v>
      </c>
      <c r="C62" s="37" t="s">
        <v>22</v>
      </c>
      <c r="D62" s="38" t="s">
        <v>118</v>
      </c>
      <c r="E62" s="39">
        <v>36634</v>
      </c>
      <c r="F62" s="40">
        <v>5873096.4400000004</v>
      </c>
      <c r="G62" s="24" t="s">
        <v>24</v>
      </c>
      <c r="H62" s="41">
        <v>4698496.29</v>
      </c>
      <c r="I62" s="42">
        <v>40391</v>
      </c>
      <c r="J62" s="43">
        <v>51167</v>
      </c>
      <c r="K62" s="25" t="s">
        <v>119</v>
      </c>
    </row>
    <row r="63" spans="1:11" s="23" customFormat="1" ht="12.75" x14ac:dyDescent="0.2">
      <c r="A63" s="37" t="s">
        <v>120</v>
      </c>
      <c r="B63" s="36" t="s">
        <v>21</v>
      </c>
      <c r="C63" s="37" t="s">
        <v>22</v>
      </c>
      <c r="D63" s="38" t="s">
        <v>121</v>
      </c>
      <c r="E63" s="39">
        <v>36634</v>
      </c>
      <c r="F63" s="40">
        <v>6043709.75</v>
      </c>
      <c r="G63" s="24" t="s">
        <v>24</v>
      </c>
      <c r="H63" s="41">
        <v>4834967.75</v>
      </c>
      <c r="I63" s="42">
        <v>40391</v>
      </c>
      <c r="J63" s="43">
        <v>51167</v>
      </c>
      <c r="K63" s="37" t="s">
        <v>122</v>
      </c>
    </row>
    <row r="64" spans="1:11" s="23" customFormat="1" ht="12.75" x14ac:dyDescent="0.2">
      <c r="A64" s="37" t="s">
        <v>123</v>
      </c>
      <c r="B64" s="36" t="s">
        <v>75</v>
      </c>
      <c r="C64" s="37" t="s">
        <v>76</v>
      </c>
      <c r="D64" s="38" t="s">
        <v>124</v>
      </c>
      <c r="E64" s="39">
        <v>36657</v>
      </c>
      <c r="F64" s="40">
        <v>11358160.789999999</v>
      </c>
      <c r="G64" s="24" t="s">
        <v>17</v>
      </c>
      <c r="H64" s="41">
        <v>11358160.789999999</v>
      </c>
      <c r="I64" s="42">
        <v>46825</v>
      </c>
      <c r="J64" s="43">
        <v>51392</v>
      </c>
      <c r="K64" s="37" t="s">
        <v>55</v>
      </c>
    </row>
    <row r="65" spans="1:11" s="23" customFormat="1" ht="12.75" x14ac:dyDescent="0.2">
      <c r="A65" s="37" t="s">
        <v>125</v>
      </c>
      <c r="B65" s="36" t="s">
        <v>21</v>
      </c>
      <c r="C65" s="37" t="s">
        <v>22</v>
      </c>
      <c r="D65" s="38" t="s">
        <v>126</v>
      </c>
      <c r="E65" s="39">
        <v>36685</v>
      </c>
      <c r="F65" s="40">
        <v>4771528.1100000003</v>
      </c>
      <c r="G65" s="24" t="s">
        <v>24</v>
      </c>
      <c r="H65" s="41">
        <v>3817228.11</v>
      </c>
      <c r="I65" s="42">
        <v>40452</v>
      </c>
      <c r="J65" s="43">
        <v>51227</v>
      </c>
      <c r="K65" s="37" t="s">
        <v>18</v>
      </c>
    </row>
    <row r="66" spans="1:11" s="23" customFormat="1" ht="12.75" x14ac:dyDescent="0.2">
      <c r="A66" s="37" t="s">
        <v>127</v>
      </c>
      <c r="B66" s="36" t="s">
        <v>21</v>
      </c>
      <c r="C66" s="37" t="s">
        <v>22</v>
      </c>
      <c r="D66" s="38" t="s">
        <v>128</v>
      </c>
      <c r="E66" s="39">
        <v>36685</v>
      </c>
      <c r="F66" s="40">
        <v>8161570.2000000002</v>
      </c>
      <c r="G66" s="24" t="s">
        <v>24</v>
      </c>
      <c r="H66" s="41">
        <v>6529270.2000000002</v>
      </c>
      <c r="I66" s="42">
        <v>40374</v>
      </c>
      <c r="J66" s="43">
        <v>51150</v>
      </c>
      <c r="K66" s="37" t="s">
        <v>129</v>
      </c>
    </row>
    <row r="67" spans="1:11" s="23" customFormat="1" ht="12.75" x14ac:dyDescent="0.2">
      <c r="A67" s="37" t="s">
        <v>130</v>
      </c>
      <c r="B67" s="36" t="s">
        <v>131</v>
      </c>
      <c r="C67" s="25" t="s">
        <v>76</v>
      </c>
      <c r="D67" s="38" t="s">
        <v>132</v>
      </c>
      <c r="E67" s="39">
        <v>35916</v>
      </c>
      <c r="F67" s="40">
        <v>2013544.93</v>
      </c>
      <c r="G67" s="24" t="s">
        <v>61</v>
      </c>
      <c r="H67" s="41">
        <v>158492.6</v>
      </c>
      <c r="I67" s="42">
        <v>36647</v>
      </c>
      <c r="J67" s="43">
        <v>44317</v>
      </c>
      <c r="K67" s="37" t="s">
        <v>18</v>
      </c>
    </row>
    <row r="68" spans="1:11" s="23" customFormat="1" ht="12.75" x14ac:dyDescent="0.2">
      <c r="A68" s="37" t="s">
        <v>133</v>
      </c>
      <c r="B68" s="36" t="s">
        <v>131</v>
      </c>
      <c r="C68" s="25" t="s">
        <v>76</v>
      </c>
      <c r="D68" s="38" t="s">
        <v>132</v>
      </c>
      <c r="E68" s="39">
        <v>35916</v>
      </c>
      <c r="F68" s="40">
        <v>2263509.83</v>
      </c>
      <c r="G68" s="24" t="s">
        <v>17</v>
      </c>
      <c r="H68" s="41">
        <v>177953.6</v>
      </c>
      <c r="I68" s="42">
        <v>36647</v>
      </c>
      <c r="J68" s="43">
        <v>44317</v>
      </c>
      <c r="K68" s="37" t="s">
        <v>18</v>
      </c>
    </row>
    <row r="69" spans="1:11" s="23" customFormat="1" ht="12.75" x14ac:dyDescent="0.2">
      <c r="A69" s="37" t="s">
        <v>134</v>
      </c>
      <c r="B69" s="36" t="s">
        <v>78</v>
      </c>
      <c r="C69" s="37" t="s">
        <v>79</v>
      </c>
      <c r="D69" s="38" t="s">
        <v>135</v>
      </c>
      <c r="E69" s="44">
        <v>36838</v>
      </c>
      <c r="F69" s="40">
        <v>4888994.28</v>
      </c>
      <c r="G69" s="24" t="s">
        <v>80</v>
      </c>
      <c r="H69" s="41">
        <v>1492651.84</v>
      </c>
      <c r="I69" s="42">
        <v>39629</v>
      </c>
      <c r="J69" s="43">
        <v>46022</v>
      </c>
      <c r="K69" s="37" t="s">
        <v>53</v>
      </c>
    </row>
    <row r="70" spans="1:11" s="23" customFormat="1" ht="12.75" x14ac:dyDescent="0.2">
      <c r="A70" s="37" t="s">
        <v>136</v>
      </c>
      <c r="B70" s="36" t="s">
        <v>21</v>
      </c>
      <c r="C70" s="37" t="s">
        <v>22</v>
      </c>
      <c r="D70" s="38" t="s">
        <v>137</v>
      </c>
      <c r="E70" s="39">
        <v>36859</v>
      </c>
      <c r="F70" s="40">
        <v>6133414.6699999999</v>
      </c>
      <c r="G70" s="24" t="s">
        <v>24</v>
      </c>
      <c r="H70" s="41">
        <v>4906734.67</v>
      </c>
      <c r="I70" s="42">
        <v>40527</v>
      </c>
      <c r="J70" s="43">
        <v>51302</v>
      </c>
      <c r="K70" s="37" t="s">
        <v>18</v>
      </c>
    </row>
    <row r="71" spans="1:11" s="23" customFormat="1" ht="12.75" x14ac:dyDescent="0.2">
      <c r="A71" s="37" t="s">
        <v>138</v>
      </c>
      <c r="B71" s="36" t="s">
        <v>139</v>
      </c>
      <c r="C71" s="37" t="s">
        <v>140</v>
      </c>
      <c r="D71" s="38" t="s">
        <v>141</v>
      </c>
      <c r="E71" s="39">
        <v>36927</v>
      </c>
      <c r="F71" s="40">
        <v>3500000</v>
      </c>
      <c r="G71" s="24" t="s">
        <v>142</v>
      </c>
      <c r="H71" s="41">
        <v>687000</v>
      </c>
      <c r="I71" s="42">
        <v>38852</v>
      </c>
      <c r="J71" s="43">
        <v>45245</v>
      </c>
      <c r="K71" s="37" t="s">
        <v>31</v>
      </c>
    </row>
    <row r="72" spans="1:11" s="23" customFormat="1" ht="12.75" x14ac:dyDescent="0.2">
      <c r="A72" s="37" t="s">
        <v>143</v>
      </c>
      <c r="B72" s="36" t="s">
        <v>75</v>
      </c>
      <c r="C72" s="37" t="s">
        <v>76</v>
      </c>
      <c r="D72" s="38" t="s">
        <v>71</v>
      </c>
      <c r="E72" s="39">
        <v>36942</v>
      </c>
      <c r="F72" s="40">
        <v>6563886.8200000003</v>
      </c>
      <c r="G72" s="24" t="s">
        <v>17</v>
      </c>
      <c r="H72" s="41">
        <v>6563886.8300000001</v>
      </c>
      <c r="I72" s="42">
        <v>47026</v>
      </c>
      <c r="J72" s="43">
        <v>51225</v>
      </c>
      <c r="K72" s="37" t="s">
        <v>34</v>
      </c>
    </row>
    <row r="73" spans="1:11" s="23" customFormat="1" ht="12.75" x14ac:dyDescent="0.2">
      <c r="A73" s="37" t="s">
        <v>144</v>
      </c>
      <c r="B73" s="36" t="s">
        <v>14</v>
      </c>
      <c r="C73" s="37" t="s">
        <v>15</v>
      </c>
      <c r="D73" s="38" t="s">
        <v>145</v>
      </c>
      <c r="E73" s="39">
        <v>37001</v>
      </c>
      <c r="F73" s="40">
        <v>8515359.2100000009</v>
      </c>
      <c r="G73" s="24" t="s">
        <v>17</v>
      </c>
      <c r="H73" s="41">
        <v>5964359.21</v>
      </c>
      <c r="I73" s="42">
        <v>40907</v>
      </c>
      <c r="J73" s="43">
        <v>51682</v>
      </c>
      <c r="K73" s="37" t="s">
        <v>146</v>
      </c>
    </row>
    <row r="74" spans="1:11" s="23" customFormat="1" ht="12.75" x14ac:dyDescent="0.2">
      <c r="A74" s="37" t="s">
        <v>147</v>
      </c>
      <c r="B74" s="36" t="s">
        <v>78</v>
      </c>
      <c r="C74" s="37" t="s">
        <v>79</v>
      </c>
      <c r="D74" s="38" t="s">
        <v>148</v>
      </c>
      <c r="E74" s="44">
        <v>37018</v>
      </c>
      <c r="F74" s="40">
        <v>3766021.21</v>
      </c>
      <c r="G74" s="24" t="s">
        <v>80</v>
      </c>
      <c r="H74" s="41">
        <v>1309559.32</v>
      </c>
      <c r="I74" s="42">
        <v>40178</v>
      </c>
      <c r="J74" s="43" t="s">
        <v>149</v>
      </c>
      <c r="K74" s="37" t="s">
        <v>34</v>
      </c>
    </row>
    <row r="75" spans="1:11" s="23" customFormat="1" ht="12.75" x14ac:dyDescent="0.2">
      <c r="A75" s="37" t="s">
        <v>150</v>
      </c>
      <c r="B75" s="36" t="s">
        <v>21</v>
      </c>
      <c r="C75" s="37" t="s">
        <v>22</v>
      </c>
      <c r="D75" s="38" t="s">
        <v>151</v>
      </c>
      <c r="E75" s="39">
        <v>37075</v>
      </c>
      <c r="F75" s="40">
        <v>7603736.4800000004</v>
      </c>
      <c r="G75" s="24" t="s">
        <v>24</v>
      </c>
      <c r="H75" s="41">
        <v>6222277.7599999998</v>
      </c>
      <c r="I75" s="42">
        <v>40739</v>
      </c>
      <c r="J75" s="43">
        <v>51516</v>
      </c>
      <c r="K75" s="37" t="s">
        <v>28</v>
      </c>
    </row>
    <row r="76" spans="1:11" s="23" customFormat="1" ht="12.75" x14ac:dyDescent="0.2">
      <c r="A76" s="37" t="s">
        <v>152</v>
      </c>
      <c r="B76" s="36" t="s">
        <v>21</v>
      </c>
      <c r="C76" s="37" t="s">
        <v>22</v>
      </c>
      <c r="D76" s="38" t="s">
        <v>153</v>
      </c>
      <c r="E76" s="39">
        <v>37075</v>
      </c>
      <c r="F76" s="40">
        <v>6984497.04</v>
      </c>
      <c r="G76" s="24" t="s">
        <v>24</v>
      </c>
      <c r="H76" s="41">
        <v>5727287.5800000001</v>
      </c>
      <c r="I76" s="42">
        <v>40739</v>
      </c>
      <c r="J76" s="43">
        <v>51516</v>
      </c>
      <c r="K76" s="37" t="s">
        <v>31</v>
      </c>
    </row>
    <row r="77" spans="1:11" s="23" customFormat="1" ht="12.75" x14ac:dyDescent="0.2">
      <c r="A77" s="37" t="s">
        <v>154</v>
      </c>
      <c r="B77" s="36" t="s">
        <v>155</v>
      </c>
      <c r="C77" s="37" t="s">
        <v>156</v>
      </c>
      <c r="D77" s="38" t="s">
        <v>157</v>
      </c>
      <c r="E77" s="39">
        <v>35916</v>
      </c>
      <c r="F77" s="40">
        <v>35704624.950000003</v>
      </c>
      <c r="G77" s="24" t="s">
        <v>61</v>
      </c>
      <c r="H77" s="41">
        <v>5505653.1699999999</v>
      </c>
      <c r="I77" s="42">
        <v>38292</v>
      </c>
      <c r="J77" s="43">
        <v>44317</v>
      </c>
      <c r="K77" s="37" t="s">
        <v>18</v>
      </c>
    </row>
    <row r="78" spans="1:11" s="23" customFormat="1" ht="12.75" x14ac:dyDescent="0.2">
      <c r="A78" s="37" t="s">
        <v>158</v>
      </c>
      <c r="B78" s="36" t="s">
        <v>159</v>
      </c>
      <c r="C78" s="37" t="s">
        <v>79</v>
      </c>
      <c r="D78" s="38" t="s">
        <v>160</v>
      </c>
      <c r="E78" s="39">
        <v>37253</v>
      </c>
      <c r="F78" s="40">
        <v>16000000</v>
      </c>
      <c r="G78" s="24" t="s">
        <v>17</v>
      </c>
      <c r="H78" s="41">
        <v>4466666.74</v>
      </c>
      <c r="I78" s="42">
        <v>40091</v>
      </c>
      <c r="J78" s="43">
        <v>45387</v>
      </c>
      <c r="K78" s="37" t="s">
        <v>93</v>
      </c>
    </row>
    <row r="79" spans="1:11" s="23" customFormat="1" ht="12.75" x14ac:dyDescent="0.2">
      <c r="A79" s="37" t="s">
        <v>161</v>
      </c>
      <c r="B79" s="36" t="s">
        <v>21</v>
      </c>
      <c r="C79" s="37" t="s">
        <v>22</v>
      </c>
      <c r="D79" s="38" t="s">
        <v>162</v>
      </c>
      <c r="E79" s="39">
        <v>37354</v>
      </c>
      <c r="F79" s="40">
        <v>4066156.94</v>
      </c>
      <c r="G79" s="24" t="s">
        <v>24</v>
      </c>
      <c r="H79" s="41">
        <v>3374910.25</v>
      </c>
      <c r="I79" s="42">
        <v>41014</v>
      </c>
      <c r="J79" s="43">
        <v>51789</v>
      </c>
      <c r="K79" s="37" t="s">
        <v>31</v>
      </c>
    </row>
    <row r="80" spans="1:11" s="23" customFormat="1" ht="12.75" x14ac:dyDescent="0.2">
      <c r="A80" s="37" t="s">
        <v>163</v>
      </c>
      <c r="B80" s="36" t="s">
        <v>75</v>
      </c>
      <c r="C80" s="37" t="s">
        <v>76</v>
      </c>
      <c r="D80" s="38" t="s">
        <v>164</v>
      </c>
      <c r="E80" s="39">
        <v>37413</v>
      </c>
      <c r="F80" s="40">
        <v>8505697</v>
      </c>
      <c r="G80" s="24" t="s">
        <v>17</v>
      </c>
      <c r="H80" s="41">
        <v>8303180.4000000004</v>
      </c>
      <c r="I80" s="42">
        <v>43811</v>
      </c>
      <c r="J80" s="43">
        <v>51299</v>
      </c>
      <c r="K80" s="37" t="s">
        <v>55</v>
      </c>
    </row>
    <row r="81" spans="1:11" s="23" customFormat="1" ht="12.75" x14ac:dyDescent="0.2">
      <c r="A81" s="37" t="s">
        <v>165</v>
      </c>
      <c r="B81" s="36" t="s">
        <v>21</v>
      </c>
      <c r="C81" s="37" t="s">
        <v>22</v>
      </c>
      <c r="D81" s="38" t="s">
        <v>166</v>
      </c>
      <c r="E81" s="39">
        <v>37433</v>
      </c>
      <c r="F81" s="40">
        <v>16000000</v>
      </c>
      <c r="G81" s="24" t="s">
        <v>24</v>
      </c>
      <c r="H81" s="41">
        <v>13440000</v>
      </c>
      <c r="I81" s="42">
        <v>41197</v>
      </c>
      <c r="J81" s="43">
        <v>51971</v>
      </c>
      <c r="K81" s="37" t="s">
        <v>18</v>
      </c>
    </row>
    <row r="82" spans="1:11" s="23" customFormat="1" ht="12.75" x14ac:dyDescent="0.2">
      <c r="A82" s="37" t="s">
        <v>167</v>
      </c>
      <c r="B82" s="36" t="s">
        <v>21</v>
      </c>
      <c r="C82" s="37" t="s">
        <v>22</v>
      </c>
      <c r="D82" s="38" t="s">
        <v>168</v>
      </c>
      <c r="E82" s="39">
        <v>37433</v>
      </c>
      <c r="F82" s="40">
        <v>12000000</v>
      </c>
      <c r="G82" s="24" t="s">
        <v>24</v>
      </c>
      <c r="H82" s="41">
        <v>10080000</v>
      </c>
      <c r="I82" s="42">
        <v>41197</v>
      </c>
      <c r="J82" s="43">
        <v>51971</v>
      </c>
      <c r="K82" s="37" t="s">
        <v>18</v>
      </c>
    </row>
    <row r="83" spans="1:11" s="23" customFormat="1" ht="12.75" x14ac:dyDescent="0.2">
      <c r="A83" s="37" t="s">
        <v>169</v>
      </c>
      <c r="B83" s="36" t="s">
        <v>21</v>
      </c>
      <c r="C83" s="37" t="s">
        <v>22</v>
      </c>
      <c r="D83" s="38" t="s">
        <v>170</v>
      </c>
      <c r="E83" s="39">
        <v>37433</v>
      </c>
      <c r="F83" s="40">
        <v>23284675.739999998</v>
      </c>
      <c r="G83" s="24" t="s">
        <v>24</v>
      </c>
      <c r="H83" s="41">
        <v>19559139.739999998</v>
      </c>
      <c r="I83" s="42">
        <v>41197</v>
      </c>
      <c r="J83" s="43">
        <v>51971</v>
      </c>
      <c r="K83" s="37" t="s">
        <v>171</v>
      </c>
    </row>
    <row r="84" spans="1:11" s="23" customFormat="1" ht="12.75" x14ac:dyDescent="0.2">
      <c r="A84" s="37" t="s">
        <v>172</v>
      </c>
      <c r="B84" s="36" t="s">
        <v>21</v>
      </c>
      <c r="C84" s="37" t="s">
        <v>22</v>
      </c>
      <c r="D84" s="38" t="s">
        <v>173</v>
      </c>
      <c r="E84" s="39">
        <v>37452</v>
      </c>
      <c r="F84" s="40">
        <v>13467384.859999999</v>
      </c>
      <c r="G84" s="24" t="s">
        <v>24</v>
      </c>
      <c r="H84" s="41">
        <v>11312616.859999999</v>
      </c>
      <c r="I84" s="42">
        <v>41197</v>
      </c>
      <c r="J84" s="43">
        <v>51971</v>
      </c>
      <c r="K84" s="37" t="s">
        <v>34</v>
      </c>
    </row>
    <row r="85" spans="1:11" s="23" customFormat="1" ht="12.75" x14ac:dyDescent="0.2">
      <c r="A85" s="37" t="s">
        <v>174</v>
      </c>
      <c r="B85" s="36" t="s">
        <v>175</v>
      </c>
      <c r="C85" s="37" t="s">
        <v>42</v>
      </c>
      <c r="D85" s="38" t="s">
        <v>176</v>
      </c>
      <c r="E85" s="39">
        <v>37468</v>
      </c>
      <c r="F85" s="40">
        <v>2672938.12</v>
      </c>
      <c r="G85" s="24" t="s">
        <v>61</v>
      </c>
      <c r="H85" s="41">
        <v>356598.12</v>
      </c>
      <c r="I85" s="42">
        <v>39309</v>
      </c>
      <c r="J85" s="43">
        <v>44607</v>
      </c>
      <c r="K85" s="37" t="s">
        <v>34</v>
      </c>
    </row>
    <row r="86" spans="1:11" s="23" customFormat="1" ht="12.75" x14ac:dyDescent="0.2">
      <c r="A86" s="37" t="s">
        <v>177</v>
      </c>
      <c r="B86" s="36" t="s">
        <v>178</v>
      </c>
      <c r="C86" s="37" t="s">
        <v>79</v>
      </c>
      <c r="D86" s="38" t="s">
        <v>179</v>
      </c>
      <c r="E86" s="39">
        <v>37494</v>
      </c>
      <c r="F86" s="40">
        <v>3400000</v>
      </c>
      <c r="G86" s="24" t="s">
        <v>61</v>
      </c>
      <c r="H86" s="41">
        <v>10000</v>
      </c>
      <c r="I86" s="42" t="s">
        <v>180</v>
      </c>
      <c r="J86" s="45" t="s">
        <v>181</v>
      </c>
      <c r="K86" s="37" t="s">
        <v>53</v>
      </c>
    </row>
    <row r="87" spans="1:11" s="23" customFormat="1" ht="12.75" x14ac:dyDescent="0.2">
      <c r="A87" s="37" t="s">
        <v>182</v>
      </c>
      <c r="B87" s="36" t="s">
        <v>178</v>
      </c>
      <c r="C87" s="37" t="s">
        <v>79</v>
      </c>
      <c r="D87" s="38" t="s">
        <v>183</v>
      </c>
      <c r="E87" s="39">
        <v>37533</v>
      </c>
      <c r="F87" s="40">
        <v>2260000</v>
      </c>
      <c r="G87" s="24" t="s">
        <v>61</v>
      </c>
      <c r="H87" s="41">
        <v>626364.23</v>
      </c>
      <c r="I87" s="42" t="s">
        <v>184</v>
      </c>
      <c r="J87" s="43" t="s">
        <v>185</v>
      </c>
      <c r="K87" s="37" t="s">
        <v>51</v>
      </c>
    </row>
    <row r="88" spans="1:11" s="23" customFormat="1" ht="12.75" x14ac:dyDescent="0.2">
      <c r="A88" s="37" t="s">
        <v>186</v>
      </c>
      <c r="B88" s="36" t="s">
        <v>14</v>
      </c>
      <c r="C88" s="37" t="s">
        <v>15</v>
      </c>
      <c r="D88" s="38" t="s">
        <v>187</v>
      </c>
      <c r="E88" s="39">
        <v>37534</v>
      </c>
      <c r="F88" s="40">
        <v>2261579.7599999998</v>
      </c>
      <c r="G88" s="24" t="s">
        <v>17</v>
      </c>
      <c r="H88" s="41">
        <v>1687579.76</v>
      </c>
      <c r="I88" s="42">
        <v>41273</v>
      </c>
      <c r="J88" s="43">
        <v>53143</v>
      </c>
      <c r="K88" s="37" t="s">
        <v>53</v>
      </c>
    </row>
    <row r="89" spans="1:11" s="23" customFormat="1" ht="12.75" x14ac:dyDescent="0.2">
      <c r="A89" s="37" t="s">
        <v>188</v>
      </c>
      <c r="B89" s="36" t="s">
        <v>14</v>
      </c>
      <c r="C89" s="37" t="s">
        <v>15</v>
      </c>
      <c r="D89" s="38" t="s">
        <v>189</v>
      </c>
      <c r="E89" s="39">
        <v>37636</v>
      </c>
      <c r="F89" s="40">
        <v>2045167.52</v>
      </c>
      <c r="G89" s="24" t="s">
        <v>17</v>
      </c>
      <c r="H89" s="41">
        <v>1501167.52</v>
      </c>
      <c r="I89" s="42">
        <v>41273</v>
      </c>
      <c r="J89" s="43">
        <v>52047</v>
      </c>
      <c r="K89" s="37" t="s">
        <v>190</v>
      </c>
    </row>
    <row r="90" spans="1:11" s="23" customFormat="1" ht="12.75" x14ac:dyDescent="0.2">
      <c r="A90" s="37" t="s">
        <v>191</v>
      </c>
      <c r="B90" s="36" t="s">
        <v>14</v>
      </c>
      <c r="C90" s="37" t="s">
        <v>15</v>
      </c>
      <c r="D90" s="38" t="s">
        <v>192</v>
      </c>
      <c r="E90" s="39">
        <v>37636</v>
      </c>
      <c r="F90" s="40">
        <v>6646794.46</v>
      </c>
      <c r="G90" s="24" t="s">
        <v>17</v>
      </c>
      <c r="H90" s="41">
        <v>4879794.46</v>
      </c>
      <c r="I90" s="42">
        <v>41273</v>
      </c>
      <c r="J90" s="43">
        <v>52047</v>
      </c>
      <c r="K90" s="37" t="s">
        <v>193</v>
      </c>
    </row>
    <row r="91" spans="1:11" s="23" customFormat="1" ht="12.75" x14ac:dyDescent="0.2">
      <c r="A91" s="37" t="s">
        <v>194</v>
      </c>
      <c r="B91" s="36" t="s">
        <v>14</v>
      </c>
      <c r="C91" s="37" t="s">
        <v>15</v>
      </c>
      <c r="D91" s="38" t="s">
        <v>195</v>
      </c>
      <c r="E91" s="39">
        <v>37636</v>
      </c>
      <c r="F91" s="40">
        <v>4601626.93</v>
      </c>
      <c r="G91" s="24" t="s">
        <v>17</v>
      </c>
      <c r="H91" s="41">
        <v>3385626.93</v>
      </c>
      <c r="I91" s="42">
        <v>41273</v>
      </c>
      <c r="J91" s="43">
        <v>52047</v>
      </c>
      <c r="K91" s="37" t="s">
        <v>196</v>
      </c>
    </row>
    <row r="92" spans="1:11" s="23" customFormat="1" ht="12.75" x14ac:dyDescent="0.2">
      <c r="A92" s="37" t="s">
        <v>197</v>
      </c>
      <c r="B92" s="36" t="s">
        <v>21</v>
      </c>
      <c r="C92" s="37" t="s">
        <v>22</v>
      </c>
      <c r="D92" s="38" t="s">
        <v>198</v>
      </c>
      <c r="E92" s="39">
        <v>37700</v>
      </c>
      <c r="F92" s="40">
        <v>11269533.949999999</v>
      </c>
      <c r="G92" s="24" t="s">
        <v>24</v>
      </c>
      <c r="H92" s="41">
        <v>2817383.45</v>
      </c>
      <c r="I92" s="42">
        <v>41306</v>
      </c>
      <c r="J92" s="43">
        <v>44774</v>
      </c>
      <c r="K92" s="37" t="s">
        <v>199</v>
      </c>
    </row>
    <row r="93" spans="1:11" s="23" customFormat="1" ht="12.75" x14ac:dyDescent="0.2">
      <c r="A93" s="37" t="s">
        <v>200</v>
      </c>
      <c r="B93" s="36" t="s">
        <v>75</v>
      </c>
      <c r="C93" s="37" t="s">
        <v>76</v>
      </c>
      <c r="D93" s="38" t="s">
        <v>201</v>
      </c>
      <c r="E93" s="39">
        <v>37818</v>
      </c>
      <c r="F93" s="40">
        <v>41528041.030000001</v>
      </c>
      <c r="G93" s="24" t="s">
        <v>17</v>
      </c>
      <c r="H93" s="41">
        <v>24844534.530000001</v>
      </c>
      <c r="I93" s="42">
        <v>44992</v>
      </c>
      <c r="J93" s="43">
        <v>51386</v>
      </c>
      <c r="K93" s="37" t="s">
        <v>55</v>
      </c>
    </row>
    <row r="94" spans="1:11" s="23" customFormat="1" ht="12.75" x14ac:dyDescent="0.2">
      <c r="A94" s="37" t="s">
        <v>202</v>
      </c>
      <c r="B94" s="36" t="s">
        <v>21</v>
      </c>
      <c r="C94" s="37" t="s">
        <v>22</v>
      </c>
      <c r="D94" s="38" t="s">
        <v>203</v>
      </c>
      <c r="E94" s="39">
        <v>37826</v>
      </c>
      <c r="F94" s="40">
        <v>9459627.2300000004</v>
      </c>
      <c r="G94" s="24" t="s">
        <v>24</v>
      </c>
      <c r="H94" s="41">
        <v>2837893.23</v>
      </c>
      <c r="I94" s="42">
        <v>41562</v>
      </c>
      <c r="J94" s="43">
        <v>45031</v>
      </c>
      <c r="K94" s="37" t="s">
        <v>34</v>
      </c>
    </row>
    <row r="95" spans="1:11" s="23" customFormat="1" ht="12.75" x14ac:dyDescent="0.2">
      <c r="A95" s="37" t="s">
        <v>204</v>
      </c>
      <c r="B95" s="36" t="s">
        <v>21</v>
      </c>
      <c r="C95" s="37" t="s">
        <v>22</v>
      </c>
      <c r="D95" s="38" t="s">
        <v>205</v>
      </c>
      <c r="E95" s="39">
        <v>37826</v>
      </c>
      <c r="F95" s="40">
        <v>13100000</v>
      </c>
      <c r="G95" s="24" t="s">
        <v>24</v>
      </c>
      <c r="H95" s="41">
        <v>3930000</v>
      </c>
      <c r="I95" s="42">
        <v>41562</v>
      </c>
      <c r="J95" s="43">
        <v>45031</v>
      </c>
      <c r="K95" s="37" t="s">
        <v>18</v>
      </c>
    </row>
    <row r="96" spans="1:11" s="23" customFormat="1" ht="12.75" x14ac:dyDescent="0.2">
      <c r="A96" s="37" t="s">
        <v>206</v>
      </c>
      <c r="B96" s="36" t="s">
        <v>21</v>
      </c>
      <c r="C96" s="37" t="s">
        <v>22</v>
      </c>
      <c r="D96" s="38" t="s">
        <v>207</v>
      </c>
      <c r="E96" s="39">
        <v>37826</v>
      </c>
      <c r="F96" s="40">
        <v>10793752.810000001</v>
      </c>
      <c r="G96" s="24" t="s">
        <v>24</v>
      </c>
      <c r="H96" s="41">
        <v>3238125.85</v>
      </c>
      <c r="I96" s="42">
        <v>41593</v>
      </c>
      <c r="J96" s="43">
        <v>45061</v>
      </c>
      <c r="K96" s="37" t="s">
        <v>53</v>
      </c>
    </row>
    <row r="97" spans="1:11" s="23" customFormat="1" ht="12.75" x14ac:dyDescent="0.2">
      <c r="A97" s="37" t="s">
        <v>208</v>
      </c>
      <c r="B97" s="36" t="s">
        <v>78</v>
      </c>
      <c r="C97" s="37" t="s">
        <v>79</v>
      </c>
      <c r="D97" s="38" t="s">
        <v>209</v>
      </c>
      <c r="E97" s="44">
        <v>37892</v>
      </c>
      <c r="F97" s="40">
        <v>6189587.9299999997</v>
      </c>
      <c r="G97" s="24" t="s">
        <v>80</v>
      </c>
      <c r="H97" s="41">
        <v>2578716.2400000002</v>
      </c>
      <c r="I97" s="46" t="s">
        <v>210</v>
      </c>
      <c r="J97" s="45" t="s">
        <v>211</v>
      </c>
      <c r="K97" s="37" t="s">
        <v>212</v>
      </c>
    </row>
    <row r="98" spans="1:11" s="23" customFormat="1" ht="12.75" x14ac:dyDescent="0.2">
      <c r="A98" s="37" t="s">
        <v>213</v>
      </c>
      <c r="B98" s="36" t="s">
        <v>14</v>
      </c>
      <c r="C98" s="37" t="s">
        <v>15</v>
      </c>
      <c r="D98" s="38" t="s">
        <v>214</v>
      </c>
      <c r="E98" s="39">
        <v>37908</v>
      </c>
      <c r="F98" s="40">
        <v>2300813.4700000002</v>
      </c>
      <c r="G98" s="24" t="s">
        <v>17</v>
      </c>
      <c r="H98" s="41">
        <v>1806813.47</v>
      </c>
      <c r="I98" s="42">
        <v>41820</v>
      </c>
      <c r="J98" s="43">
        <v>52595</v>
      </c>
      <c r="K98" s="37" t="s">
        <v>53</v>
      </c>
    </row>
    <row r="99" spans="1:11" s="23" customFormat="1" ht="12.75" x14ac:dyDescent="0.2">
      <c r="A99" s="37" t="s">
        <v>215</v>
      </c>
      <c r="B99" s="36" t="s">
        <v>159</v>
      </c>
      <c r="C99" s="37" t="s">
        <v>79</v>
      </c>
      <c r="D99" s="38" t="s">
        <v>216</v>
      </c>
      <c r="E99" s="39">
        <v>37977</v>
      </c>
      <c r="F99" s="40">
        <v>27000000</v>
      </c>
      <c r="G99" s="24" t="s">
        <v>17</v>
      </c>
      <c r="H99" s="41">
        <v>15352865.25</v>
      </c>
      <c r="I99" s="42" t="s">
        <v>217</v>
      </c>
      <c r="J99" s="43">
        <v>46827</v>
      </c>
      <c r="K99" s="37" t="s">
        <v>34</v>
      </c>
    </row>
    <row r="100" spans="1:11" s="23" customFormat="1" ht="12.75" x14ac:dyDescent="0.2">
      <c r="A100" s="37" t="s">
        <v>218</v>
      </c>
      <c r="B100" s="36" t="s">
        <v>78</v>
      </c>
      <c r="C100" s="37" t="s">
        <v>79</v>
      </c>
      <c r="D100" s="38" t="s">
        <v>219</v>
      </c>
      <c r="E100" s="44">
        <v>38067</v>
      </c>
      <c r="F100" s="40">
        <v>4663299.26</v>
      </c>
      <c r="G100" s="24" t="s">
        <v>80</v>
      </c>
      <c r="H100" s="41">
        <v>2120870.4500000002</v>
      </c>
      <c r="I100" s="42">
        <v>40724</v>
      </c>
      <c r="J100" s="43">
        <v>47118</v>
      </c>
      <c r="K100" s="37" t="s">
        <v>51</v>
      </c>
    </row>
    <row r="101" spans="1:11" s="23" customFormat="1" ht="12.75" x14ac:dyDescent="0.2">
      <c r="A101" s="37" t="s">
        <v>220</v>
      </c>
      <c r="B101" s="36" t="s">
        <v>21</v>
      </c>
      <c r="C101" s="37" t="s">
        <v>22</v>
      </c>
      <c r="D101" s="38" t="s">
        <v>221</v>
      </c>
      <c r="E101" s="39">
        <v>38083</v>
      </c>
      <c r="F101" s="40">
        <v>16180658.09</v>
      </c>
      <c r="G101" s="24" t="s">
        <v>24</v>
      </c>
      <c r="H101" s="41">
        <v>6472263.29</v>
      </c>
      <c r="I101" s="42">
        <v>41883</v>
      </c>
      <c r="J101" s="43">
        <v>45352</v>
      </c>
      <c r="K101" s="37" t="s">
        <v>55</v>
      </c>
    </row>
    <row r="102" spans="1:11" s="23" customFormat="1" ht="12.75" x14ac:dyDescent="0.2">
      <c r="A102" s="37" t="s">
        <v>222</v>
      </c>
      <c r="B102" s="36" t="s">
        <v>21</v>
      </c>
      <c r="C102" s="37" t="s">
        <v>22</v>
      </c>
      <c r="D102" s="38" t="s">
        <v>223</v>
      </c>
      <c r="E102" s="39">
        <v>38197</v>
      </c>
      <c r="F102" s="40">
        <v>9479817.5500000007</v>
      </c>
      <c r="G102" s="24" t="s">
        <v>24</v>
      </c>
      <c r="H102" s="41">
        <v>3791926.99</v>
      </c>
      <c r="I102" s="42">
        <v>41927</v>
      </c>
      <c r="J102" s="43">
        <v>45397</v>
      </c>
      <c r="K102" s="37" t="s">
        <v>31</v>
      </c>
    </row>
    <row r="103" spans="1:11" s="23" customFormat="1" ht="12.75" x14ac:dyDescent="0.2">
      <c r="A103" s="37" t="s">
        <v>224</v>
      </c>
      <c r="B103" s="36" t="s">
        <v>175</v>
      </c>
      <c r="C103" s="37" t="s">
        <v>42</v>
      </c>
      <c r="D103" s="38" t="s">
        <v>223</v>
      </c>
      <c r="E103" s="39">
        <v>38232</v>
      </c>
      <c r="F103" s="40">
        <v>5452718.6100000003</v>
      </c>
      <c r="G103" s="24" t="s">
        <v>61</v>
      </c>
      <c r="H103" s="41">
        <v>1434118.61</v>
      </c>
      <c r="I103" s="42">
        <v>40071</v>
      </c>
      <c r="J103" s="43">
        <v>45366</v>
      </c>
      <c r="K103" s="37" t="s">
        <v>31</v>
      </c>
    </row>
    <row r="104" spans="1:11" s="23" customFormat="1" ht="12.75" x14ac:dyDescent="0.2">
      <c r="A104" s="37" t="s">
        <v>225</v>
      </c>
      <c r="B104" s="36" t="s">
        <v>75</v>
      </c>
      <c r="C104" s="37" t="s">
        <v>76</v>
      </c>
      <c r="D104" s="38" t="s">
        <v>226</v>
      </c>
      <c r="E104" s="39">
        <v>38289</v>
      </c>
      <c r="F104" s="40">
        <v>24350000</v>
      </c>
      <c r="G104" s="24" t="s">
        <v>17</v>
      </c>
      <c r="H104" s="41">
        <v>22158860.940000001</v>
      </c>
      <c r="I104" s="42">
        <v>45346</v>
      </c>
      <c r="J104" s="43">
        <v>52833</v>
      </c>
      <c r="K104" s="37" t="s">
        <v>212</v>
      </c>
    </row>
    <row r="105" spans="1:11" s="23" customFormat="1" ht="12.75" x14ac:dyDescent="0.2">
      <c r="A105" s="37" t="s">
        <v>227</v>
      </c>
      <c r="B105" s="36" t="s">
        <v>21</v>
      </c>
      <c r="C105" s="37" t="s">
        <v>22</v>
      </c>
      <c r="D105" s="38" t="s">
        <v>228</v>
      </c>
      <c r="E105" s="39">
        <v>38329</v>
      </c>
      <c r="F105" s="40">
        <v>6900000</v>
      </c>
      <c r="G105" s="24" t="s">
        <v>24</v>
      </c>
      <c r="H105" s="41">
        <v>3105000</v>
      </c>
      <c r="I105" s="42">
        <v>42109</v>
      </c>
      <c r="J105" s="43">
        <v>45580</v>
      </c>
      <c r="K105" s="37" t="s">
        <v>18</v>
      </c>
    </row>
    <row r="106" spans="1:11" s="23" customFormat="1" ht="12.75" x14ac:dyDescent="0.2">
      <c r="A106" s="37" t="s">
        <v>229</v>
      </c>
      <c r="B106" s="36" t="s">
        <v>139</v>
      </c>
      <c r="C106" s="37" t="s">
        <v>140</v>
      </c>
      <c r="D106" s="38" t="s">
        <v>230</v>
      </c>
      <c r="E106" s="39">
        <v>38335</v>
      </c>
      <c r="F106" s="40">
        <v>3868038.72</v>
      </c>
      <c r="G106" s="24" t="s">
        <v>142</v>
      </c>
      <c r="H106" s="41">
        <v>1811860.003</v>
      </c>
      <c r="I106" s="46" t="s">
        <v>231</v>
      </c>
      <c r="J106" s="45" t="s">
        <v>232</v>
      </c>
      <c r="K106" s="37" t="s">
        <v>31</v>
      </c>
    </row>
    <row r="107" spans="1:11" s="23" customFormat="1" ht="12.75" x14ac:dyDescent="0.2">
      <c r="A107" s="37" t="s">
        <v>233</v>
      </c>
      <c r="B107" s="36" t="s">
        <v>78</v>
      </c>
      <c r="C107" s="37" t="s">
        <v>79</v>
      </c>
      <c r="D107" s="38" t="s">
        <v>234</v>
      </c>
      <c r="E107" s="44">
        <v>38432</v>
      </c>
      <c r="F107" s="40">
        <v>3562251.59</v>
      </c>
      <c r="G107" s="24" t="s">
        <v>80</v>
      </c>
      <c r="H107" s="41">
        <v>1879914.52</v>
      </c>
      <c r="I107" s="46" t="s">
        <v>235</v>
      </c>
      <c r="J107" s="45" t="s">
        <v>236</v>
      </c>
      <c r="K107" s="37" t="s">
        <v>51</v>
      </c>
    </row>
    <row r="108" spans="1:11" s="23" customFormat="1" ht="12.75" x14ac:dyDescent="0.2">
      <c r="A108" s="37" t="s">
        <v>237</v>
      </c>
      <c r="B108" s="36" t="s">
        <v>178</v>
      </c>
      <c r="C108" s="37" t="s">
        <v>79</v>
      </c>
      <c r="D108" s="38" t="s">
        <v>238</v>
      </c>
      <c r="E108" s="39">
        <v>38481</v>
      </c>
      <c r="F108" s="40">
        <v>14000000</v>
      </c>
      <c r="G108" s="24" t="s">
        <v>61</v>
      </c>
      <c r="H108" s="41">
        <v>4559316.57</v>
      </c>
      <c r="I108" s="46" t="s">
        <v>239</v>
      </c>
      <c r="J108" s="45" t="s">
        <v>240</v>
      </c>
      <c r="K108" s="37" t="s">
        <v>51</v>
      </c>
    </row>
    <row r="109" spans="1:11" s="23" customFormat="1" ht="12.75" x14ac:dyDescent="0.2">
      <c r="A109" s="37" t="s">
        <v>241</v>
      </c>
      <c r="B109" s="36" t="s">
        <v>178</v>
      </c>
      <c r="C109" s="37" t="s">
        <v>79</v>
      </c>
      <c r="D109" s="38" t="s">
        <v>242</v>
      </c>
      <c r="E109" s="39">
        <v>38481</v>
      </c>
      <c r="F109" s="40">
        <v>12400000</v>
      </c>
      <c r="G109" s="24" t="s">
        <v>17</v>
      </c>
      <c r="H109" s="41">
        <v>4366666.71</v>
      </c>
      <c r="I109" s="46" t="s">
        <v>243</v>
      </c>
      <c r="J109" s="45" t="s">
        <v>244</v>
      </c>
      <c r="K109" s="37" t="s">
        <v>245</v>
      </c>
    </row>
    <row r="110" spans="1:11" s="23" customFormat="1" ht="12.75" x14ac:dyDescent="0.2">
      <c r="A110" s="37" t="s">
        <v>246</v>
      </c>
      <c r="B110" s="36" t="s">
        <v>247</v>
      </c>
      <c r="C110" s="37" t="s">
        <v>248</v>
      </c>
      <c r="D110" s="38" t="s">
        <v>249</v>
      </c>
      <c r="E110" s="39">
        <v>38503</v>
      </c>
      <c r="F110" s="40">
        <v>9000000</v>
      </c>
      <c r="G110" s="24" t="s">
        <v>17</v>
      </c>
      <c r="H110" s="41">
        <v>1800000</v>
      </c>
      <c r="I110" s="42">
        <v>42817</v>
      </c>
      <c r="J110" s="43">
        <v>44278</v>
      </c>
      <c r="K110" s="37" t="s">
        <v>18</v>
      </c>
    </row>
    <row r="111" spans="1:11" s="23" customFormat="1" ht="12.75" x14ac:dyDescent="0.2">
      <c r="A111" s="37" t="s">
        <v>250</v>
      </c>
      <c r="B111" s="36" t="s">
        <v>159</v>
      </c>
      <c r="C111" s="37" t="s">
        <v>79</v>
      </c>
      <c r="D111" s="38" t="s">
        <v>251</v>
      </c>
      <c r="E111" s="39">
        <v>38518</v>
      </c>
      <c r="F111" s="40">
        <v>35000000</v>
      </c>
      <c r="G111" s="24" t="s">
        <v>17</v>
      </c>
      <c r="H111" s="41">
        <v>18991625</v>
      </c>
      <c r="I111" s="42">
        <v>40892</v>
      </c>
      <c r="J111" s="43">
        <v>47649</v>
      </c>
      <c r="K111" s="37" t="s">
        <v>34</v>
      </c>
    </row>
    <row r="112" spans="1:11" s="23" customFormat="1" ht="12.75" x14ac:dyDescent="0.2">
      <c r="A112" s="37" t="s">
        <v>252</v>
      </c>
      <c r="B112" s="36" t="s">
        <v>21</v>
      </c>
      <c r="C112" s="37" t="s">
        <v>22</v>
      </c>
      <c r="D112" s="38" t="s">
        <v>253</v>
      </c>
      <c r="E112" s="39">
        <v>38532</v>
      </c>
      <c r="F112" s="40">
        <v>4501668.66</v>
      </c>
      <c r="G112" s="24" t="s">
        <v>24</v>
      </c>
      <c r="H112" s="41">
        <v>2250834.36</v>
      </c>
      <c r="I112" s="42">
        <v>42292</v>
      </c>
      <c r="J112" s="43">
        <v>45762</v>
      </c>
      <c r="K112" s="37" t="s">
        <v>31</v>
      </c>
    </row>
    <row r="113" spans="1:11" s="23" customFormat="1" ht="12.75" x14ac:dyDescent="0.2">
      <c r="A113" s="37" t="s">
        <v>254</v>
      </c>
      <c r="B113" s="36" t="s">
        <v>21</v>
      </c>
      <c r="C113" s="37" t="s">
        <v>22</v>
      </c>
      <c r="D113" s="38" t="s">
        <v>255</v>
      </c>
      <c r="E113" s="39">
        <v>38532</v>
      </c>
      <c r="F113" s="40">
        <v>10512712.66</v>
      </c>
      <c r="G113" s="24" t="s">
        <v>24</v>
      </c>
      <c r="H113" s="41">
        <v>5225111.95</v>
      </c>
      <c r="I113" s="42">
        <v>42262</v>
      </c>
      <c r="J113" s="43">
        <v>45731</v>
      </c>
      <c r="K113" s="47" t="s">
        <v>256</v>
      </c>
    </row>
    <row r="114" spans="1:11" s="23" customFormat="1" ht="12.75" x14ac:dyDescent="0.2">
      <c r="A114" s="37" t="s">
        <v>257</v>
      </c>
      <c r="B114" s="36" t="s">
        <v>14</v>
      </c>
      <c r="C114" s="37" t="s">
        <v>15</v>
      </c>
      <c r="D114" s="38" t="s">
        <v>106</v>
      </c>
      <c r="E114" s="39">
        <v>38363</v>
      </c>
      <c r="F114" s="40">
        <v>3287166.25</v>
      </c>
      <c r="G114" s="24" t="s">
        <v>17</v>
      </c>
      <c r="H114" s="41">
        <v>2693166.25</v>
      </c>
      <c r="I114" s="42">
        <v>42185</v>
      </c>
      <c r="J114" s="43">
        <v>52961</v>
      </c>
      <c r="K114" s="47" t="s">
        <v>55</v>
      </c>
    </row>
    <row r="115" spans="1:11" s="23" customFormat="1" ht="12.75" x14ac:dyDescent="0.2">
      <c r="A115" s="37" t="s">
        <v>258</v>
      </c>
      <c r="B115" s="36" t="s">
        <v>21</v>
      </c>
      <c r="C115" s="37" t="s">
        <v>22</v>
      </c>
      <c r="D115" s="38" t="s">
        <v>259</v>
      </c>
      <c r="E115" s="39">
        <v>38558</v>
      </c>
      <c r="F115" s="40">
        <v>14323860.619999999</v>
      </c>
      <c r="G115" s="24" t="s">
        <v>24</v>
      </c>
      <c r="H115" s="41">
        <v>7161930.3200000003</v>
      </c>
      <c r="I115" s="42">
        <v>42262</v>
      </c>
      <c r="J115" s="43">
        <v>45731</v>
      </c>
      <c r="K115" s="47" t="s">
        <v>55</v>
      </c>
    </row>
    <row r="116" spans="1:11" s="23" customFormat="1" ht="12.75" x14ac:dyDescent="0.2">
      <c r="A116" s="37" t="s">
        <v>260</v>
      </c>
      <c r="B116" s="36" t="s">
        <v>159</v>
      </c>
      <c r="C116" s="37" t="s">
        <v>79</v>
      </c>
      <c r="D116" s="38" t="s">
        <v>261</v>
      </c>
      <c r="E116" s="39">
        <v>38636</v>
      </c>
      <c r="F116" s="40">
        <v>19000000</v>
      </c>
      <c r="G116" s="24" t="s">
        <v>17</v>
      </c>
      <c r="H116" s="41">
        <v>6152200</v>
      </c>
      <c r="I116" s="42">
        <v>39969</v>
      </c>
      <c r="J116" s="43">
        <v>45996</v>
      </c>
      <c r="K116" s="47" t="s">
        <v>34</v>
      </c>
    </row>
    <row r="117" spans="1:11" s="23" customFormat="1" ht="12.75" x14ac:dyDescent="0.2">
      <c r="A117" s="37" t="s">
        <v>262</v>
      </c>
      <c r="B117" s="36" t="s">
        <v>263</v>
      </c>
      <c r="C117" s="37" t="s">
        <v>264</v>
      </c>
      <c r="D117" s="38" t="s">
        <v>265</v>
      </c>
      <c r="E117" s="39">
        <v>38658</v>
      </c>
      <c r="F117" s="40">
        <v>9304464.3499999996</v>
      </c>
      <c r="G117" s="24" t="s">
        <v>61</v>
      </c>
      <c r="H117" s="41">
        <v>8697651.4700000007</v>
      </c>
      <c r="I117" s="42" t="s">
        <v>266</v>
      </c>
      <c r="J117" s="43" t="s">
        <v>267</v>
      </c>
      <c r="K117" s="47" t="s">
        <v>55</v>
      </c>
    </row>
    <row r="118" spans="1:11" s="23" customFormat="1" ht="12.75" x14ac:dyDescent="0.2">
      <c r="A118" s="37" t="s">
        <v>268</v>
      </c>
      <c r="B118" s="36" t="s">
        <v>75</v>
      </c>
      <c r="C118" s="37" t="s">
        <v>76</v>
      </c>
      <c r="D118" s="38" t="s">
        <v>269</v>
      </c>
      <c r="E118" s="39">
        <v>38679</v>
      </c>
      <c r="F118" s="40">
        <v>5080000</v>
      </c>
      <c r="G118" s="24" t="s">
        <v>17</v>
      </c>
      <c r="H118" s="41">
        <v>3580227.87</v>
      </c>
      <c r="I118" s="42">
        <v>45142</v>
      </c>
      <c r="J118" s="43">
        <v>52631</v>
      </c>
      <c r="K118" s="47" t="s">
        <v>51</v>
      </c>
    </row>
    <row r="119" spans="1:11" s="23" customFormat="1" ht="12.75" x14ac:dyDescent="0.2">
      <c r="A119" s="37" t="s">
        <v>270</v>
      </c>
      <c r="B119" s="36" t="s">
        <v>175</v>
      </c>
      <c r="C119" s="37" t="s">
        <v>42</v>
      </c>
      <c r="D119" s="38" t="s">
        <v>271</v>
      </c>
      <c r="E119" s="39">
        <v>38707</v>
      </c>
      <c r="F119" s="40">
        <v>2413440.46</v>
      </c>
      <c r="G119" s="24" t="s">
        <v>61</v>
      </c>
      <c r="H119" s="41">
        <v>884400.46</v>
      </c>
      <c r="I119" s="42">
        <v>40558</v>
      </c>
      <c r="J119" s="43">
        <v>45853</v>
      </c>
      <c r="K119" s="47" t="s">
        <v>51</v>
      </c>
    </row>
    <row r="120" spans="1:11" s="23" customFormat="1" ht="12.75" x14ac:dyDescent="0.2">
      <c r="A120" s="37" t="s">
        <v>272</v>
      </c>
      <c r="B120" s="36" t="s">
        <v>75</v>
      </c>
      <c r="C120" s="37" t="s">
        <v>76</v>
      </c>
      <c r="D120" s="38" t="s">
        <v>273</v>
      </c>
      <c r="E120" s="39">
        <v>38726</v>
      </c>
      <c r="F120" s="40">
        <v>3000000</v>
      </c>
      <c r="G120" s="24" t="s">
        <v>17</v>
      </c>
      <c r="H120" s="41">
        <v>2892851.08</v>
      </c>
      <c r="I120" s="42">
        <v>45485</v>
      </c>
      <c r="J120" s="43">
        <v>52974</v>
      </c>
      <c r="K120" s="47" t="s">
        <v>274</v>
      </c>
    </row>
    <row r="121" spans="1:11" s="23" customFormat="1" ht="12.75" x14ac:dyDescent="0.2">
      <c r="A121" s="37" t="s">
        <v>275</v>
      </c>
      <c r="B121" s="36" t="s">
        <v>75</v>
      </c>
      <c r="C121" s="37" t="s">
        <v>76</v>
      </c>
      <c r="D121" s="38" t="s">
        <v>276</v>
      </c>
      <c r="E121" s="39">
        <v>38726</v>
      </c>
      <c r="F121" s="40">
        <v>6000000</v>
      </c>
      <c r="G121" s="24" t="s">
        <v>17</v>
      </c>
      <c r="H121" s="41">
        <v>4950087.24</v>
      </c>
      <c r="I121" s="42">
        <v>45796</v>
      </c>
      <c r="J121" s="43">
        <v>53285</v>
      </c>
      <c r="K121" s="47" t="s">
        <v>274</v>
      </c>
    </row>
    <row r="122" spans="1:11" s="23" customFormat="1" ht="12.75" x14ac:dyDescent="0.2">
      <c r="A122" s="37" t="s">
        <v>277</v>
      </c>
      <c r="B122" s="36" t="s">
        <v>75</v>
      </c>
      <c r="C122" s="37" t="s">
        <v>76</v>
      </c>
      <c r="D122" s="38" t="s">
        <v>278</v>
      </c>
      <c r="E122" s="39">
        <v>38772</v>
      </c>
      <c r="F122" s="40">
        <v>27500000</v>
      </c>
      <c r="G122" s="24" t="s">
        <v>17</v>
      </c>
      <c r="H122" s="41">
        <v>25500000</v>
      </c>
      <c r="I122" s="46" t="s">
        <v>279</v>
      </c>
      <c r="J122" s="45" t="s">
        <v>280</v>
      </c>
      <c r="K122" s="47" t="s">
        <v>97</v>
      </c>
    </row>
    <row r="123" spans="1:11" s="23" customFormat="1" ht="12.75" x14ac:dyDescent="0.2">
      <c r="A123" s="37" t="s">
        <v>281</v>
      </c>
      <c r="B123" s="36" t="s">
        <v>21</v>
      </c>
      <c r="C123" s="37" t="s">
        <v>22</v>
      </c>
      <c r="D123" s="38" t="s">
        <v>282</v>
      </c>
      <c r="E123" s="39">
        <v>38829</v>
      </c>
      <c r="F123" s="40">
        <v>9410012.4199999999</v>
      </c>
      <c r="G123" s="24" t="s">
        <v>24</v>
      </c>
      <c r="H123" s="41">
        <v>5175506.84</v>
      </c>
      <c r="I123" s="42">
        <v>42461</v>
      </c>
      <c r="J123" s="43">
        <v>45931</v>
      </c>
      <c r="K123" s="47" t="s">
        <v>51</v>
      </c>
    </row>
    <row r="124" spans="1:11" s="23" customFormat="1" ht="12.75" x14ac:dyDescent="0.2">
      <c r="A124" s="37" t="s">
        <v>283</v>
      </c>
      <c r="B124" s="36" t="s">
        <v>41</v>
      </c>
      <c r="C124" s="37" t="s">
        <v>42</v>
      </c>
      <c r="D124" s="38" t="s">
        <v>284</v>
      </c>
      <c r="E124" s="39">
        <v>38888</v>
      </c>
      <c r="F124" s="40">
        <v>5395416.2599999998</v>
      </c>
      <c r="G124" s="24" t="s">
        <v>24</v>
      </c>
      <c r="H124" s="41">
        <v>4585416.26</v>
      </c>
      <c r="I124" s="42">
        <v>42522</v>
      </c>
      <c r="J124" s="43">
        <v>53297</v>
      </c>
      <c r="K124" s="47" t="s">
        <v>111</v>
      </c>
    </row>
    <row r="125" spans="1:11" s="23" customFormat="1" ht="12.75" x14ac:dyDescent="0.2">
      <c r="A125" s="37" t="s">
        <v>285</v>
      </c>
      <c r="B125" s="36" t="s">
        <v>21</v>
      </c>
      <c r="C125" s="37" t="s">
        <v>22</v>
      </c>
      <c r="D125" s="38" t="s">
        <v>286</v>
      </c>
      <c r="E125" s="39">
        <v>38904</v>
      </c>
      <c r="F125" s="40">
        <v>9485174.1600000001</v>
      </c>
      <c r="G125" s="24" t="s">
        <v>24</v>
      </c>
      <c r="H125" s="41">
        <v>5691104.4800000004</v>
      </c>
      <c r="I125" s="42">
        <v>42614</v>
      </c>
      <c r="J125" s="43">
        <v>46082</v>
      </c>
      <c r="K125" s="47" t="s">
        <v>40</v>
      </c>
    </row>
    <row r="126" spans="1:11" s="23" customFormat="1" ht="12.75" x14ac:dyDescent="0.2">
      <c r="A126" s="37" t="s">
        <v>287</v>
      </c>
      <c r="B126" s="36" t="s">
        <v>21</v>
      </c>
      <c r="C126" s="37" t="s">
        <v>22</v>
      </c>
      <c r="D126" s="38" t="s">
        <v>288</v>
      </c>
      <c r="E126" s="39">
        <v>38909</v>
      </c>
      <c r="F126" s="40">
        <v>2519098.66</v>
      </c>
      <c r="G126" s="24" t="s">
        <v>24</v>
      </c>
      <c r="H126" s="41">
        <v>1511459.22</v>
      </c>
      <c r="I126" s="42">
        <v>42675</v>
      </c>
      <c r="J126" s="43">
        <v>46143</v>
      </c>
      <c r="K126" s="47" t="s">
        <v>31</v>
      </c>
    </row>
    <row r="127" spans="1:11" s="23" customFormat="1" ht="12.75" x14ac:dyDescent="0.2">
      <c r="A127" s="37" t="s">
        <v>289</v>
      </c>
      <c r="B127" s="36" t="s">
        <v>290</v>
      </c>
      <c r="C127" s="37" t="s">
        <v>79</v>
      </c>
      <c r="D127" s="38" t="s">
        <v>291</v>
      </c>
      <c r="E127" s="39">
        <v>38898</v>
      </c>
      <c r="F127" s="40">
        <v>14399305.689999999</v>
      </c>
      <c r="G127" s="24" t="s">
        <v>17</v>
      </c>
      <c r="H127" s="41">
        <v>652504.36</v>
      </c>
      <c r="I127" s="42">
        <v>39970</v>
      </c>
      <c r="J127" s="43">
        <v>44171</v>
      </c>
      <c r="K127" s="47" t="s">
        <v>245</v>
      </c>
    </row>
    <row r="128" spans="1:11" s="23" customFormat="1" ht="12.75" x14ac:dyDescent="0.2">
      <c r="A128" s="37" t="s">
        <v>292</v>
      </c>
      <c r="B128" s="36" t="s">
        <v>75</v>
      </c>
      <c r="C128" s="37" t="s">
        <v>76</v>
      </c>
      <c r="D128" s="38" t="s">
        <v>293</v>
      </c>
      <c r="E128" s="39">
        <v>38994</v>
      </c>
      <c r="F128" s="40">
        <v>15000000</v>
      </c>
      <c r="G128" s="24" t="s">
        <v>17</v>
      </c>
      <c r="H128" s="41">
        <v>11280796.779999999</v>
      </c>
      <c r="I128" s="46" t="s">
        <v>294</v>
      </c>
      <c r="J128" s="45" t="s">
        <v>295</v>
      </c>
      <c r="K128" s="47" t="s">
        <v>34</v>
      </c>
    </row>
    <row r="129" spans="1:13" s="23" customFormat="1" ht="12.75" x14ac:dyDescent="0.2">
      <c r="A129" s="37" t="s">
        <v>296</v>
      </c>
      <c r="B129" s="36" t="s">
        <v>75</v>
      </c>
      <c r="C129" s="37" t="s">
        <v>76</v>
      </c>
      <c r="D129" s="38" t="s">
        <v>297</v>
      </c>
      <c r="E129" s="39">
        <v>38994</v>
      </c>
      <c r="F129" s="40">
        <v>5000000</v>
      </c>
      <c r="G129" s="24" t="s">
        <v>17</v>
      </c>
      <c r="H129" s="41">
        <v>4872150</v>
      </c>
      <c r="I129" s="42" t="s">
        <v>298</v>
      </c>
      <c r="J129" s="43" t="s">
        <v>299</v>
      </c>
      <c r="K129" s="47" t="s">
        <v>51</v>
      </c>
      <c r="L129" s="48"/>
      <c r="M129" s="48"/>
    </row>
    <row r="130" spans="1:13" s="23" customFormat="1" ht="12.75" x14ac:dyDescent="0.2">
      <c r="A130" s="37" t="s">
        <v>300</v>
      </c>
      <c r="B130" s="36" t="s">
        <v>75</v>
      </c>
      <c r="C130" s="37" t="s">
        <v>76</v>
      </c>
      <c r="D130" s="38" t="s">
        <v>301</v>
      </c>
      <c r="E130" s="39">
        <v>38994</v>
      </c>
      <c r="F130" s="40">
        <v>51494303</v>
      </c>
      <c r="G130" s="24" t="s">
        <v>17</v>
      </c>
      <c r="H130" s="41">
        <v>50248741.840000004</v>
      </c>
      <c r="I130" s="46" t="s">
        <v>302</v>
      </c>
      <c r="J130" s="45" t="s">
        <v>303</v>
      </c>
      <c r="K130" s="47" t="s">
        <v>55</v>
      </c>
      <c r="L130" s="48"/>
      <c r="M130" s="48"/>
    </row>
    <row r="131" spans="1:13" s="23" customFormat="1" ht="12.75" x14ac:dyDescent="0.2">
      <c r="A131" s="37" t="s">
        <v>304</v>
      </c>
      <c r="B131" s="36" t="s">
        <v>75</v>
      </c>
      <c r="C131" s="37" t="s">
        <v>76</v>
      </c>
      <c r="D131" s="38" t="s">
        <v>305</v>
      </c>
      <c r="E131" s="39">
        <v>38994</v>
      </c>
      <c r="F131" s="40">
        <v>21695096.890000001</v>
      </c>
      <c r="G131" s="24" t="s">
        <v>17</v>
      </c>
      <c r="H131" s="41">
        <v>21695096.890000001</v>
      </c>
      <c r="I131" s="42">
        <v>46375</v>
      </c>
      <c r="J131" s="43" t="s">
        <v>306</v>
      </c>
      <c r="K131" s="47" t="s">
        <v>34</v>
      </c>
      <c r="L131" s="48"/>
      <c r="M131" s="48"/>
    </row>
    <row r="132" spans="1:13" s="23" customFormat="1" ht="12.75" x14ac:dyDescent="0.2">
      <c r="A132" s="37" t="s">
        <v>307</v>
      </c>
      <c r="B132" s="36" t="s">
        <v>159</v>
      </c>
      <c r="C132" s="37" t="s">
        <v>79</v>
      </c>
      <c r="D132" s="38" t="s">
        <v>308</v>
      </c>
      <c r="E132" s="39">
        <v>39006</v>
      </c>
      <c r="F132" s="40">
        <v>10567086</v>
      </c>
      <c r="G132" s="24" t="s">
        <v>17</v>
      </c>
      <c r="H132" s="41">
        <v>7906543.1900000004</v>
      </c>
      <c r="I132" s="46" t="s">
        <v>309</v>
      </c>
      <c r="J132" s="45" t="s">
        <v>310</v>
      </c>
      <c r="K132" s="47" t="s">
        <v>311</v>
      </c>
    </row>
    <row r="133" spans="1:13" s="23" customFormat="1" ht="12.75" x14ac:dyDescent="0.2">
      <c r="A133" s="37" t="s">
        <v>312</v>
      </c>
      <c r="B133" s="36" t="s">
        <v>78</v>
      </c>
      <c r="C133" s="37" t="s">
        <v>79</v>
      </c>
      <c r="D133" s="38" t="s">
        <v>313</v>
      </c>
      <c r="E133" s="44">
        <v>39001</v>
      </c>
      <c r="F133" s="40">
        <v>5319983.8099999996</v>
      </c>
      <c r="G133" s="24" t="s">
        <v>80</v>
      </c>
      <c r="H133" s="41">
        <v>3250858.29</v>
      </c>
      <c r="I133" s="42" t="s">
        <v>314</v>
      </c>
      <c r="J133" s="43">
        <v>48029</v>
      </c>
      <c r="K133" s="47" t="s">
        <v>315</v>
      </c>
    </row>
    <row r="134" spans="1:13" s="23" customFormat="1" ht="12.75" x14ac:dyDescent="0.2">
      <c r="A134" s="37" t="s">
        <v>316</v>
      </c>
      <c r="B134" s="36" t="s">
        <v>317</v>
      </c>
      <c r="C134" s="37" t="s">
        <v>22</v>
      </c>
      <c r="D134" s="38" t="s">
        <v>318</v>
      </c>
      <c r="E134" s="39">
        <v>39048</v>
      </c>
      <c r="F134" s="40">
        <v>4307655.1399999997</v>
      </c>
      <c r="G134" s="24" t="s">
        <v>17</v>
      </c>
      <c r="H134" s="41">
        <v>1341933.79</v>
      </c>
      <c r="I134" s="42">
        <v>40678</v>
      </c>
      <c r="J134" s="43">
        <v>45245</v>
      </c>
      <c r="K134" s="47" t="s">
        <v>97</v>
      </c>
    </row>
    <row r="135" spans="1:13" s="23" customFormat="1" ht="12.75" x14ac:dyDescent="0.2">
      <c r="A135" s="37" t="s">
        <v>319</v>
      </c>
      <c r="B135" s="36" t="s">
        <v>21</v>
      </c>
      <c r="C135" s="37" t="s">
        <v>22</v>
      </c>
      <c r="D135" s="38" t="s">
        <v>318</v>
      </c>
      <c r="E135" s="39">
        <v>39048</v>
      </c>
      <c r="F135" s="40">
        <v>2263994.29</v>
      </c>
      <c r="G135" s="24" t="s">
        <v>24</v>
      </c>
      <c r="H135" s="41">
        <v>1358396.61</v>
      </c>
      <c r="I135" s="42">
        <v>42689</v>
      </c>
      <c r="J135" s="43">
        <v>46157</v>
      </c>
      <c r="K135" s="47" t="s">
        <v>97</v>
      </c>
    </row>
    <row r="136" spans="1:13" s="23" customFormat="1" ht="12.75" x14ac:dyDescent="0.2">
      <c r="A136" s="37" t="s">
        <v>320</v>
      </c>
      <c r="B136" s="36" t="s">
        <v>78</v>
      </c>
      <c r="C136" s="37" t="s">
        <v>79</v>
      </c>
      <c r="D136" s="38" t="s">
        <v>321</v>
      </c>
      <c r="E136" s="44">
        <v>39048</v>
      </c>
      <c r="F136" s="40">
        <v>5716351.71</v>
      </c>
      <c r="G136" s="24" t="s">
        <v>80</v>
      </c>
      <c r="H136" s="41">
        <v>3493326.15</v>
      </c>
      <c r="I136" s="42">
        <v>41639</v>
      </c>
      <c r="J136" s="43">
        <v>48029</v>
      </c>
      <c r="K136" s="47" t="s">
        <v>70</v>
      </c>
    </row>
    <row r="137" spans="1:13" s="23" customFormat="1" ht="12.75" x14ac:dyDescent="0.2">
      <c r="A137" s="37" t="s">
        <v>322</v>
      </c>
      <c r="B137" s="36" t="s">
        <v>159</v>
      </c>
      <c r="C137" s="37" t="s">
        <v>79</v>
      </c>
      <c r="D137" s="38" t="s">
        <v>323</v>
      </c>
      <c r="E137" s="39">
        <v>39078</v>
      </c>
      <c r="F137" s="40">
        <v>14000000</v>
      </c>
      <c r="G137" s="24" t="s">
        <v>17</v>
      </c>
      <c r="H137" s="41">
        <v>7403692.7599999998</v>
      </c>
      <c r="I137" s="46" t="s">
        <v>324</v>
      </c>
      <c r="J137" s="45" t="s">
        <v>325</v>
      </c>
      <c r="K137" s="47" t="s">
        <v>34</v>
      </c>
    </row>
    <row r="138" spans="1:13" s="23" customFormat="1" ht="12.75" x14ac:dyDescent="0.2">
      <c r="A138" s="37" t="s">
        <v>326</v>
      </c>
      <c r="B138" s="36" t="s">
        <v>178</v>
      </c>
      <c r="C138" s="37" t="s">
        <v>79</v>
      </c>
      <c r="D138" s="38" t="s">
        <v>286</v>
      </c>
      <c r="E138" s="39">
        <v>39104</v>
      </c>
      <c r="F138" s="40">
        <v>11320000</v>
      </c>
      <c r="G138" s="24" t="s">
        <v>17</v>
      </c>
      <c r="H138" s="41">
        <v>7052000.0199999996</v>
      </c>
      <c r="I138" s="46" t="s">
        <v>327</v>
      </c>
      <c r="J138" s="45" t="s">
        <v>328</v>
      </c>
      <c r="K138" s="47" t="s">
        <v>40</v>
      </c>
    </row>
    <row r="139" spans="1:13" s="23" customFormat="1" ht="12.75" x14ac:dyDescent="0.2">
      <c r="A139" s="37" t="s">
        <v>329</v>
      </c>
      <c r="B139" s="36" t="s">
        <v>21</v>
      </c>
      <c r="C139" s="37" t="s">
        <v>22</v>
      </c>
      <c r="D139" s="38" t="s">
        <v>330</v>
      </c>
      <c r="E139" s="39">
        <v>39162</v>
      </c>
      <c r="F139" s="40">
        <v>3031375</v>
      </c>
      <c r="G139" s="24" t="s">
        <v>24</v>
      </c>
      <c r="H139" s="41">
        <v>1970393.75</v>
      </c>
      <c r="I139" s="42">
        <v>42870</v>
      </c>
      <c r="J139" s="43">
        <v>46341</v>
      </c>
      <c r="K139" s="47" t="s">
        <v>212</v>
      </c>
    </row>
    <row r="140" spans="1:13" s="23" customFormat="1" ht="12.75" x14ac:dyDescent="0.2">
      <c r="A140" s="37" t="s">
        <v>331</v>
      </c>
      <c r="B140" s="36" t="s">
        <v>317</v>
      </c>
      <c r="C140" s="37" t="s">
        <v>22</v>
      </c>
      <c r="D140" s="38" t="s">
        <v>330</v>
      </c>
      <c r="E140" s="39">
        <v>39162</v>
      </c>
      <c r="F140" s="40">
        <v>15079369.539999999</v>
      </c>
      <c r="G140" s="24" t="s">
        <v>17</v>
      </c>
      <c r="H140" s="41">
        <v>5452709.5899999999</v>
      </c>
      <c r="I140" s="42">
        <v>40862</v>
      </c>
      <c r="J140" s="43">
        <v>45427</v>
      </c>
      <c r="K140" s="47" t="s">
        <v>212</v>
      </c>
    </row>
    <row r="141" spans="1:13" s="23" customFormat="1" ht="12.75" x14ac:dyDescent="0.2">
      <c r="A141" s="37" t="s">
        <v>332</v>
      </c>
      <c r="B141" s="36" t="s">
        <v>317</v>
      </c>
      <c r="C141" s="37" t="s">
        <v>22</v>
      </c>
      <c r="D141" s="38" t="s">
        <v>333</v>
      </c>
      <c r="E141" s="39">
        <v>39162</v>
      </c>
      <c r="F141" s="40">
        <v>13184591.16</v>
      </c>
      <c r="G141" s="24" t="s">
        <v>17</v>
      </c>
      <c r="H141" s="41">
        <v>4556443.71</v>
      </c>
      <c r="I141" s="42">
        <v>40862</v>
      </c>
      <c r="J141" s="43">
        <v>45427</v>
      </c>
      <c r="K141" s="47" t="s">
        <v>334</v>
      </c>
    </row>
    <row r="142" spans="1:13" s="23" customFormat="1" ht="12.75" x14ac:dyDescent="0.2">
      <c r="A142" s="37" t="s">
        <v>335</v>
      </c>
      <c r="B142" s="36" t="s">
        <v>21</v>
      </c>
      <c r="C142" s="37" t="s">
        <v>22</v>
      </c>
      <c r="D142" s="38" t="s">
        <v>333</v>
      </c>
      <c r="E142" s="39">
        <v>39162</v>
      </c>
      <c r="F142" s="40">
        <v>9924481.6699999999</v>
      </c>
      <c r="G142" s="24" t="s">
        <v>24</v>
      </c>
      <c r="H142" s="41">
        <v>6450913.1100000003</v>
      </c>
      <c r="I142" s="42">
        <v>42870</v>
      </c>
      <c r="J142" s="43">
        <v>46341</v>
      </c>
      <c r="K142" s="47" t="s">
        <v>334</v>
      </c>
    </row>
    <row r="143" spans="1:13" s="23" customFormat="1" ht="12.75" x14ac:dyDescent="0.2">
      <c r="A143" s="37" t="s">
        <v>336</v>
      </c>
      <c r="B143" s="36" t="s">
        <v>21</v>
      </c>
      <c r="C143" s="37" t="s">
        <v>22</v>
      </c>
      <c r="D143" s="38" t="s">
        <v>337</v>
      </c>
      <c r="E143" s="39">
        <v>39212</v>
      </c>
      <c r="F143" s="40">
        <v>6800000</v>
      </c>
      <c r="G143" s="24" t="s">
        <v>24</v>
      </c>
      <c r="H143" s="41">
        <v>4420000</v>
      </c>
      <c r="I143" s="42">
        <v>42826</v>
      </c>
      <c r="J143" s="43">
        <v>46296</v>
      </c>
      <c r="K143" s="47" t="s">
        <v>18</v>
      </c>
    </row>
    <row r="144" spans="1:13" s="23" customFormat="1" ht="12.75" x14ac:dyDescent="0.2">
      <c r="A144" s="37" t="s">
        <v>338</v>
      </c>
      <c r="B144" s="36" t="s">
        <v>175</v>
      </c>
      <c r="C144" s="37" t="s">
        <v>42</v>
      </c>
      <c r="D144" s="38" t="s">
        <v>339</v>
      </c>
      <c r="E144" s="39">
        <v>39280</v>
      </c>
      <c r="F144" s="40">
        <v>13086114.57</v>
      </c>
      <c r="G144" s="24" t="s">
        <v>61</v>
      </c>
      <c r="H144" s="41">
        <v>6076114.5700000003</v>
      </c>
      <c r="I144" s="42">
        <v>41136</v>
      </c>
      <c r="J144" s="43">
        <v>46433</v>
      </c>
      <c r="K144" s="47" t="s">
        <v>34</v>
      </c>
    </row>
    <row r="145" spans="1:11" s="23" customFormat="1" ht="12.75" x14ac:dyDescent="0.2">
      <c r="A145" s="37" t="s">
        <v>340</v>
      </c>
      <c r="B145" s="36" t="s">
        <v>175</v>
      </c>
      <c r="C145" s="37" t="s">
        <v>42</v>
      </c>
      <c r="D145" s="38" t="s">
        <v>341</v>
      </c>
      <c r="E145" s="39">
        <v>39280</v>
      </c>
      <c r="F145" s="40">
        <v>4243877.5999999996</v>
      </c>
      <c r="G145" s="24" t="s">
        <v>61</v>
      </c>
      <c r="H145" s="41">
        <v>1955467.6</v>
      </c>
      <c r="I145" s="42">
        <v>41136</v>
      </c>
      <c r="J145" s="43">
        <v>46433</v>
      </c>
      <c r="K145" s="47" t="s">
        <v>111</v>
      </c>
    </row>
    <row r="146" spans="1:11" s="23" customFormat="1" ht="12.75" x14ac:dyDescent="0.2">
      <c r="A146" s="37" t="s">
        <v>342</v>
      </c>
      <c r="B146" s="36" t="s">
        <v>178</v>
      </c>
      <c r="C146" s="37" t="s">
        <v>79</v>
      </c>
      <c r="D146" s="38" t="s">
        <v>343</v>
      </c>
      <c r="E146" s="39">
        <v>39316</v>
      </c>
      <c r="F146" s="40">
        <v>14879690</v>
      </c>
      <c r="G146" s="24" t="s">
        <v>17</v>
      </c>
      <c r="H146" s="41">
        <v>8402788.7300000004</v>
      </c>
      <c r="I146" s="46" t="s">
        <v>344</v>
      </c>
      <c r="J146" s="45" t="s">
        <v>345</v>
      </c>
      <c r="K146" s="47" t="s">
        <v>256</v>
      </c>
    </row>
    <row r="147" spans="1:11" s="23" customFormat="1" ht="12.75" x14ac:dyDescent="0.2">
      <c r="A147" s="37" t="s">
        <v>346</v>
      </c>
      <c r="B147" s="36" t="s">
        <v>78</v>
      </c>
      <c r="C147" s="37" t="s">
        <v>79</v>
      </c>
      <c r="D147" s="38" t="s">
        <v>347</v>
      </c>
      <c r="E147" s="44">
        <v>39347</v>
      </c>
      <c r="F147" s="40">
        <v>6459615.3899999997</v>
      </c>
      <c r="G147" s="24" t="s">
        <v>80</v>
      </c>
      <c r="H147" s="41">
        <v>4306410.2699999996</v>
      </c>
      <c r="I147" s="46" t="s">
        <v>348</v>
      </c>
      <c r="J147" s="45" t="s">
        <v>349</v>
      </c>
      <c r="K147" s="47" t="s">
        <v>212</v>
      </c>
    </row>
    <row r="148" spans="1:11" s="23" customFormat="1" ht="12.75" x14ac:dyDescent="0.2">
      <c r="A148" s="37" t="s">
        <v>350</v>
      </c>
      <c r="B148" s="36" t="s">
        <v>78</v>
      </c>
      <c r="C148" s="37" t="s">
        <v>79</v>
      </c>
      <c r="D148" s="38" t="s">
        <v>347</v>
      </c>
      <c r="E148" s="44">
        <v>39347</v>
      </c>
      <c r="F148" s="40">
        <v>19466922.670000002</v>
      </c>
      <c r="G148" s="24" t="s">
        <v>80</v>
      </c>
      <c r="H148" s="41">
        <v>6488974.1900000004</v>
      </c>
      <c r="I148" s="46" t="s">
        <v>351</v>
      </c>
      <c r="J148" s="45" t="s">
        <v>352</v>
      </c>
      <c r="K148" s="47" t="s">
        <v>212</v>
      </c>
    </row>
    <row r="149" spans="1:11" s="23" customFormat="1" ht="12.75" x14ac:dyDescent="0.2">
      <c r="A149" s="37" t="s">
        <v>353</v>
      </c>
      <c r="B149" s="36" t="s">
        <v>290</v>
      </c>
      <c r="C149" s="37" t="s">
        <v>79</v>
      </c>
      <c r="D149" s="38" t="s">
        <v>354</v>
      </c>
      <c r="E149" s="39">
        <v>39402</v>
      </c>
      <c r="F149" s="40">
        <v>29500000</v>
      </c>
      <c r="G149" s="24" t="s">
        <v>17</v>
      </c>
      <c r="H149" s="41">
        <v>6496298.4800000004</v>
      </c>
      <c r="I149" s="46" t="s">
        <v>355</v>
      </c>
      <c r="J149" s="43" t="s">
        <v>356</v>
      </c>
      <c r="K149" s="47" t="s">
        <v>212</v>
      </c>
    </row>
    <row r="150" spans="1:11" s="23" customFormat="1" ht="12.75" x14ac:dyDescent="0.2">
      <c r="A150" s="37" t="s">
        <v>357</v>
      </c>
      <c r="B150" s="36" t="s">
        <v>14</v>
      </c>
      <c r="C150" s="37" t="s">
        <v>15</v>
      </c>
      <c r="D150" s="38" t="s">
        <v>81</v>
      </c>
      <c r="E150" s="39">
        <v>39429</v>
      </c>
      <c r="F150" s="40">
        <v>7500000</v>
      </c>
      <c r="G150" s="24" t="s">
        <v>17</v>
      </c>
      <c r="H150" s="41">
        <v>6875000</v>
      </c>
      <c r="I150" s="42">
        <v>43281</v>
      </c>
      <c r="J150" s="43">
        <v>54056</v>
      </c>
      <c r="K150" s="47" t="s">
        <v>53</v>
      </c>
    </row>
    <row r="151" spans="1:11" s="23" customFormat="1" ht="12.75" x14ac:dyDescent="0.2">
      <c r="A151" s="37" t="s">
        <v>358</v>
      </c>
      <c r="B151" s="36" t="s">
        <v>159</v>
      </c>
      <c r="C151" s="37" t="s">
        <v>79</v>
      </c>
      <c r="D151" s="38" t="s">
        <v>354</v>
      </c>
      <c r="E151" s="39">
        <v>39402</v>
      </c>
      <c r="F151" s="40">
        <v>26000000</v>
      </c>
      <c r="G151" s="24" t="s">
        <v>17</v>
      </c>
      <c r="H151" s="41">
        <v>14733333.416999999</v>
      </c>
      <c r="I151" s="42">
        <v>41657</v>
      </c>
      <c r="J151" s="43">
        <v>46952</v>
      </c>
      <c r="K151" s="47" t="s">
        <v>212</v>
      </c>
    </row>
    <row r="152" spans="1:11" s="23" customFormat="1" ht="12.75" x14ac:dyDescent="0.2">
      <c r="A152" s="37" t="s">
        <v>359</v>
      </c>
      <c r="B152" s="36" t="s">
        <v>178</v>
      </c>
      <c r="C152" s="37" t="s">
        <v>79</v>
      </c>
      <c r="D152" s="38" t="s">
        <v>360</v>
      </c>
      <c r="E152" s="39">
        <v>39490</v>
      </c>
      <c r="F152" s="40">
        <v>10000000</v>
      </c>
      <c r="G152" s="24" t="s">
        <v>17</v>
      </c>
      <c r="H152" s="41">
        <v>5115000</v>
      </c>
      <c r="I152" s="46" t="s">
        <v>361</v>
      </c>
      <c r="J152" s="45" t="s">
        <v>362</v>
      </c>
      <c r="K152" s="47" t="s">
        <v>53</v>
      </c>
    </row>
    <row r="153" spans="1:11" s="23" customFormat="1" ht="12.75" x14ac:dyDescent="0.2">
      <c r="A153" s="37" t="s">
        <v>363</v>
      </c>
      <c r="B153" s="36" t="s">
        <v>364</v>
      </c>
      <c r="C153" s="37" t="s">
        <v>79</v>
      </c>
      <c r="D153" s="38" t="s">
        <v>365</v>
      </c>
      <c r="E153" s="39">
        <v>39542</v>
      </c>
      <c r="F153" s="40">
        <v>230000000</v>
      </c>
      <c r="G153" s="24" t="s">
        <v>17</v>
      </c>
      <c r="H153" s="41">
        <v>69000000</v>
      </c>
      <c r="I153" s="42">
        <v>41733</v>
      </c>
      <c r="J153" s="43">
        <v>45020</v>
      </c>
      <c r="K153" s="47" t="s">
        <v>34</v>
      </c>
    </row>
    <row r="154" spans="1:11" s="23" customFormat="1" ht="12.75" x14ac:dyDescent="0.2">
      <c r="A154" s="37" t="s">
        <v>366</v>
      </c>
      <c r="B154" s="36" t="s">
        <v>139</v>
      </c>
      <c r="C154" s="37" t="s">
        <v>140</v>
      </c>
      <c r="D154" s="38" t="s">
        <v>367</v>
      </c>
      <c r="E154" s="39">
        <v>39538</v>
      </c>
      <c r="F154" s="40">
        <v>5350228.5729999999</v>
      </c>
      <c r="G154" s="24" t="s">
        <v>142</v>
      </c>
      <c r="H154" s="41">
        <v>2759400</v>
      </c>
      <c r="I154" s="46" t="s">
        <v>368</v>
      </c>
      <c r="J154" s="45" t="s">
        <v>369</v>
      </c>
      <c r="K154" s="47" t="s">
        <v>212</v>
      </c>
    </row>
    <row r="155" spans="1:11" s="23" customFormat="1" ht="12.75" x14ac:dyDescent="0.2">
      <c r="A155" s="37" t="s">
        <v>370</v>
      </c>
      <c r="B155" s="36" t="s">
        <v>36</v>
      </c>
      <c r="C155" s="37" t="s">
        <v>37</v>
      </c>
      <c r="D155" s="38" t="s">
        <v>371</v>
      </c>
      <c r="E155" s="39">
        <v>39629</v>
      </c>
      <c r="F155" s="40">
        <v>11121000000</v>
      </c>
      <c r="G155" s="24" t="s">
        <v>38</v>
      </c>
      <c r="H155" s="41">
        <v>7600736821</v>
      </c>
      <c r="I155" s="42">
        <v>43271</v>
      </c>
      <c r="J155" s="43">
        <v>54229</v>
      </c>
      <c r="K155" s="47" t="s">
        <v>274</v>
      </c>
    </row>
    <row r="156" spans="1:11" s="23" customFormat="1" ht="12.75" x14ac:dyDescent="0.2">
      <c r="A156" s="37" t="s">
        <v>372</v>
      </c>
      <c r="B156" s="36" t="s">
        <v>21</v>
      </c>
      <c r="C156" s="37" t="s">
        <v>22</v>
      </c>
      <c r="D156" s="38" t="s">
        <v>373</v>
      </c>
      <c r="E156" s="39">
        <v>39631</v>
      </c>
      <c r="F156" s="40">
        <v>12110695.49</v>
      </c>
      <c r="G156" s="24" t="s">
        <v>24</v>
      </c>
      <c r="H156" s="41">
        <v>9688556.4100000001</v>
      </c>
      <c r="I156" s="42">
        <v>43388</v>
      </c>
      <c r="J156" s="43">
        <v>46858</v>
      </c>
      <c r="K156" s="47" t="s">
        <v>212</v>
      </c>
    </row>
    <row r="157" spans="1:11" s="23" customFormat="1" ht="12.75" x14ac:dyDescent="0.2">
      <c r="A157" s="37" t="s">
        <v>374</v>
      </c>
      <c r="B157" s="36" t="s">
        <v>21</v>
      </c>
      <c r="C157" s="37" t="s">
        <v>22</v>
      </c>
      <c r="D157" s="38" t="s">
        <v>375</v>
      </c>
      <c r="E157" s="39">
        <v>39631</v>
      </c>
      <c r="F157" s="40">
        <v>3740023.43</v>
      </c>
      <c r="G157" s="24" t="s">
        <v>24</v>
      </c>
      <c r="H157" s="41">
        <v>2992018.75</v>
      </c>
      <c r="I157" s="42">
        <v>43358</v>
      </c>
      <c r="J157" s="43">
        <v>46827</v>
      </c>
      <c r="K157" s="47" t="s">
        <v>376</v>
      </c>
    </row>
    <row r="158" spans="1:11" s="23" customFormat="1" ht="12.75" x14ac:dyDescent="0.2">
      <c r="A158" s="37" t="s">
        <v>377</v>
      </c>
      <c r="B158" s="36" t="s">
        <v>317</v>
      </c>
      <c r="C158" s="37" t="s">
        <v>22</v>
      </c>
      <c r="D158" s="38" t="s">
        <v>378</v>
      </c>
      <c r="E158" s="39">
        <v>39631</v>
      </c>
      <c r="F158" s="40">
        <v>1983167.03</v>
      </c>
      <c r="G158" s="24" t="s">
        <v>17</v>
      </c>
      <c r="H158" s="41">
        <v>1824910.3</v>
      </c>
      <c r="I158" s="42">
        <v>43539</v>
      </c>
      <c r="J158" s="43">
        <v>47922</v>
      </c>
      <c r="K158" s="47" t="s">
        <v>376</v>
      </c>
    </row>
    <row r="159" spans="1:11" s="23" customFormat="1" ht="12.75" x14ac:dyDescent="0.2">
      <c r="A159" s="37" t="s">
        <v>379</v>
      </c>
      <c r="B159" s="36" t="s">
        <v>21</v>
      </c>
      <c r="C159" s="37" t="s">
        <v>22</v>
      </c>
      <c r="D159" s="38" t="s">
        <v>380</v>
      </c>
      <c r="E159" s="39">
        <v>39631</v>
      </c>
      <c r="F159" s="40">
        <v>21700000</v>
      </c>
      <c r="G159" s="24" t="s">
        <v>24</v>
      </c>
      <c r="H159" s="41">
        <v>17337307.609999999</v>
      </c>
      <c r="I159" s="42">
        <v>43388</v>
      </c>
      <c r="J159" s="43">
        <v>46858</v>
      </c>
      <c r="K159" s="47" t="s">
        <v>55</v>
      </c>
    </row>
    <row r="160" spans="1:11" s="23" customFormat="1" ht="12.75" x14ac:dyDescent="0.2">
      <c r="A160" s="37" t="s">
        <v>381</v>
      </c>
      <c r="B160" s="36" t="s">
        <v>178</v>
      </c>
      <c r="C160" s="37" t="s">
        <v>79</v>
      </c>
      <c r="D160" s="38" t="s">
        <v>183</v>
      </c>
      <c r="E160" s="39">
        <v>39666</v>
      </c>
      <c r="F160" s="40">
        <v>6000000</v>
      </c>
      <c r="G160" s="24" t="s">
        <v>17</v>
      </c>
      <c r="H160" s="41">
        <v>3173103.7</v>
      </c>
      <c r="I160" s="46" t="s">
        <v>382</v>
      </c>
      <c r="J160" s="45" t="s">
        <v>383</v>
      </c>
      <c r="K160" s="47" t="s">
        <v>51</v>
      </c>
    </row>
    <row r="161" spans="1:13" s="23" customFormat="1" ht="12.75" x14ac:dyDescent="0.2">
      <c r="A161" s="37" t="s">
        <v>384</v>
      </c>
      <c r="B161" s="36" t="s">
        <v>14</v>
      </c>
      <c r="C161" s="37" t="s">
        <v>15</v>
      </c>
      <c r="D161" s="38" t="s">
        <v>385</v>
      </c>
      <c r="E161" s="39">
        <v>39729</v>
      </c>
      <c r="F161" s="40">
        <v>15000000</v>
      </c>
      <c r="G161" s="24" t="s">
        <v>17</v>
      </c>
      <c r="H161" s="41">
        <v>9085000</v>
      </c>
      <c r="I161" s="42">
        <v>41455</v>
      </c>
      <c r="J161" s="43">
        <v>48212</v>
      </c>
      <c r="K161" s="47" t="s">
        <v>386</v>
      </c>
    </row>
    <row r="162" spans="1:13" s="23" customFormat="1" ht="12.75" x14ac:dyDescent="0.2">
      <c r="A162" s="37" t="s">
        <v>387</v>
      </c>
      <c r="B162" s="36" t="s">
        <v>175</v>
      </c>
      <c r="C162" s="37" t="s">
        <v>42</v>
      </c>
      <c r="D162" s="38" t="s">
        <v>373</v>
      </c>
      <c r="E162" s="39">
        <v>39756</v>
      </c>
      <c r="F162" s="40">
        <v>14940754.439999999</v>
      </c>
      <c r="G162" s="24" t="s">
        <v>61</v>
      </c>
      <c r="H162" s="41">
        <v>7960514.4400000004</v>
      </c>
      <c r="I162" s="42">
        <v>41593</v>
      </c>
      <c r="J162" s="43">
        <v>46888</v>
      </c>
      <c r="K162" s="47" t="s">
        <v>53</v>
      </c>
    </row>
    <row r="163" spans="1:13" s="23" customFormat="1" ht="12.75" x14ac:dyDescent="0.2">
      <c r="A163" s="37" t="s">
        <v>388</v>
      </c>
      <c r="B163" s="36" t="s">
        <v>14</v>
      </c>
      <c r="C163" s="37" t="s">
        <v>15</v>
      </c>
      <c r="D163" s="38" t="s">
        <v>389</v>
      </c>
      <c r="E163" s="39">
        <v>39805</v>
      </c>
      <c r="F163" s="40">
        <v>1500000</v>
      </c>
      <c r="G163" s="24" t="s">
        <v>17</v>
      </c>
      <c r="H163" s="41">
        <v>1389000</v>
      </c>
      <c r="I163" s="42">
        <v>43646</v>
      </c>
      <c r="J163" s="43">
        <v>50769</v>
      </c>
      <c r="K163" s="47" t="s">
        <v>53</v>
      </c>
    </row>
    <row r="164" spans="1:13" s="23" customFormat="1" ht="12.75" x14ac:dyDescent="0.2">
      <c r="A164" s="37" t="s">
        <v>390</v>
      </c>
      <c r="B164" s="36" t="s">
        <v>78</v>
      </c>
      <c r="C164" s="37" t="s">
        <v>79</v>
      </c>
      <c r="D164" s="38" t="s">
        <v>391</v>
      </c>
      <c r="E164" s="44">
        <v>39777</v>
      </c>
      <c r="F164" s="40">
        <v>8578900.7100000009</v>
      </c>
      <c r="G164" s="24" t="s">
        <v>80</v>
      </c>
      <c r="H164" s="41">
        <v>6195872.8099999996</v>
      </c>
      <c r="I164" s="42">
        <v>42551</v>
      </c>
      <c r="J164" s="43">
        <v>48760</v>
      </c>
      <c r="K164" s="47" t="s">
        <v>274</v>
      </c>
      <c r="L164" s="48"/>
      <c r="M164" s="48"/>
    </row>
    <row r="165" spans="1:13" s="23" customFormat="1" ht="12.75" x14ac:dyDescent="0.2">
      <c r="A165" s="37" t="s">
        <v>392</v>
      </c>
      <c r="B165" s="36" t="s">
        <v>41</v>
      </c>
      <c r="C165" s="37" t="s">
        <v>79</v>
      </c>
      <c r="D165" s="38" t="s">
        <v>393</v>
      </c>
      <c r="E165" s="39">
        <v>39828</v>
      </c>
      <c r="F165" s="40">
        <v>5347262.55</v>
      </c>
      <c r="G165" s="24" t="s">
        <v>24</v>
      </c>
      <c r="H165" s="41">
        <v>2924455.55</v>
      </c>
      <c r="I165" s="42">
        <v>41671</v>
      </c>
      <c r="J165" s="49">
        <v>46966</v>
      </c>
      <c r="K165" s="47" t="s">
        <v>394</v>
      </c>
    </row>
    <row r="166" spans="1:13" s="23" customFormat="1" ht="12.75" x14ac:dyDescent="0.2">
      <c r="A166" s="37" t="s">
        <v>395</v>
      </c>
      <c r="B166" s="36" t="s">
        <v>317</v>
      </c>
      <c r="C166" s="37" t="s">
        <v>22</v>
      </c>
      <c r="D166" s="38" t="s">
        <v>151</v>
      </c>
      <c r="E166" s="39">
        <v>39910</v>
      </c>
      <c r="F166" s="40">
        <v>4774426.83</v>
      </c>
      <c r="G166" s="24" t="s">
        <v>61</v>
      </c>
      <c r="H166" s="41">
        <v>4456449.95</v>
      </c>
      <c r="I166" s="42">
        <v>43723</v>
      </c>
      <c r="J166" s="43">
        <v>49018</v>
      </c>
      <c r="K166" s="47" t="s">
        <v>28</v>
      </c>
    </row>
    <row r="167" spans="1:13" s="23" customFormat="1" ht="12.75" x14ac:dyDescent="0.2">
      <c r="A167" s="37" t="s">
        <v>396</v>
      </c>
      <c r="B167" s="36" t="s">
        <v>397</v>
      </c>
      <c r="C167" s="37" t="s">
        <v>79</v>
      </c>
      <c r="D167" s="38" t="s">
        <v>398</v>
      </c>
      <c r="E167" s="39">
        <v>39939</v>
      </c>
      <c r="F167" s="40">
        <v>7488000</v>
      </c>
      <c r="G167" s="24" t="s">
        <v>17</v>
      </c>
      <c r="H167" s="41">
        <v>2202352.92</v>
      </c>
      <c r="I167" s="46" t="s">
        <v>399</v>
      </c>
      <c r="J167" s="45" t="s">
        <v>400</v>
      </c>
      <c r="K167" s="47" t="s">
        <v>401</v>
      </c>
    </row>
    <row r="168" spans="1:13" s="23" customFormat="1" ht="12.75" x14ac:dyDescent="0.2">
      <c r="A168" s="37" t="s">
        <v>402</v>
      </c>
      <c r="B168" s="36" t="s">
        <v>178</v>
      </c>
      <c r="C168" s="37" t="s">
        <v>79</v>
      </c>
      <c r="D168" s="38" t="s">
        <v>373</v>
      </c>
      <c r="E168" s="39">
        <v>39932</v>
      </c>
      <c r="F168" s="40">
        <v>40000000</v>
      </c>
      <c r="G168" s="24" t="s">
        <v>17</v>
      </c>
      <c r="H168" s="41">
        <v>23893585.699999999</v>
      </c>
      <c r="I168" s="46" t="s">
        <v>403</v>
      </c>
      <c r="J168" s="45" t="s">
        <v>404</v>
      </c>
      <c r="K168" s="47" t="s">
        <v>53</v>
      </c>
    </row>
    <row r="169" spans="1:13" s="23" customFormat="1" ht="12.75" x14ac:dyDescent="0.2">
      <c r="A169" s="37" t="s">
        <v>405</v>
      </c>
      <c r="B169" s="36" t="s">
        <v>178</v>
      </c>
      <c r="C169" s="37" t="s">
        <v>79</v>
      </c>
      <c r="D169" s="38" t="s">
        <v>284</v>
      </c>
      <c r="E169" s="39">
        <v>39908</v>
      </c>
      <c r="F169" s="40">
        <v>5000000</v>
      </c>
      <c r="G169" s="24" t="s">
        <v>17</v>
      </c>
      <c r="H169" s="41">
        <v>2500000</v>
      </c>
      <c r="I169" s="46" t="s">
        <v>406</v>
      </c>
      <c r="J169" s="45" t="s">
        <v>407</v>
      </c>
      <c r="K169" s="47" t="s">
        <v>408</v>
      </c>
    </row>
    <row r="170" spans="1:13" s="23" customFormat="1" ht="12.75" x14ac:dyDescent="0.2">
      <c r="A170" s="37" t="s">
        <v>409</v>
      </c>
      <c r="B170" s="36" t="s">
        <v>410</v>
      </c>
      <c r="C170" s="37" t="s">
        <v>411</v>
      </c>
      <c r="D170" s="38" t="s">
        <v>367</v>
      </c>
      <c r="E170" s="39">
        <v>40135</v>
      </c>
      <c r="F170" s="40">
        <v>39441742.969999999</v>
      </c>
      <c r="G170" s="24" t="s">
        <v>412</v>
      </c>
      <c r="H170" s="41">
        <v>27251300</v>
      </c>
      <c r="I170" s="42">
        <v>42109</v>
      </c>
      <c r="J170" s="43">
        <v>49232</v>
      </c>
      <c r="K170" s="47" t="s">
        <v>212</v>
      </c>
    </row>
    <row r="171" spans="1:13" s="23" customFormat="1" ht="12.75" x14ac:dyDescent="0.2">
      <c r="A171" s="37" t="s">
        <v>413</v>
      </c>
      <c r="B171" s="36" t="s">
        <v>14</v>
      </c>
      <c r="C171" s="37" t="s">
        <v>15</v>
      </c>
      <c r="D171" s="38" t="s">
        <v>414</v>
      </c>
      <c r="E171" s="39">
        <v>40175</v>
      </c>
      <c r="F171" s="40">
        <v>42000000</v>
      </c>
      <c r="G171" s="24" t="s">
        <v>17</v>
      </c>
      <c r="H171" s="41">
        <v>20410371.18</v>
      </c>
      <c r="I171" s="42" t="s">
        <v>415</v>
      </c>
      <c r="J171" s="43">
        <v>45656</v>
      </c>
      <c r="K171" s="47" t="s">
        <v>171</v>
      </c>
    </row>
    <row r="172" spans="1:13" s="23" customFormat="1" ht="12.75" x14ac:dyDescent="0.2">
      <c r="A172" s="37" t="s">
        <v>416</v>
      </c>
      <c r="B172" s="36" t="s">
        <v>14</v>
      </c>
      <c r="C172" s="37" t="s">
        <v>15</v>
      </c>
      <c r="D172" s="38" t="s">
        <v>417</v>
      </c>
      <c r="E172" s="39">
        <v>40175</v>
      </c>
      <c r="F172" s="40">
        <v>37750000</v>
      </c>
      <c r="G172" s="24" t="s">
        <v>17</v>
      </c>
      <c r="H172" s="41">
        <v>18824510.059999999</v>
      </c>
      <c r="I172" s="42" t="s">
        <v>418</v>
      </c>
      <c r="J172" s="43">
        <v>45656</v>
      </c>
      <c r="K172" s="47" t="s">
        <v>171</v>
      </c>
    </row>
    <row r="173" spans="1:13" s="23" customFormat="1" ht="12.75" x14ac:dyDescent="0.2">
      <c r="A173" s="37" t="s">
        <v>419</v>
      </c>
      <c r="B173" s="36" t="s">
        <v>14</v>
      </c>
      <c r="C173" s="37" t="s">
        <v>15</v>
      </c>
      <c r="D173" s="38" t="s">
        <v>417</v>
      </c>
      <c r="E173" s="39">
        <v>40175</v>
      </c>
      <c r="F173" s="40">
        <v>10750000</v>
      </c>
      <c r="G173" s="24" t="s">
        <v>17</v>
      </c>
      <c r="H173" s="41">
        <v>10571000</v>
      </c>
      <c r="I173" s="42">
        <v>44012</v>
      </c>
      <c r="J173" s="43">
        <v>54787</v>
      </c>
      <c r="K173" s="47" t="s">
        <v>171</v>
      </c>
    </row>
    <row r="174" spans="1:13" s="23" customFormat="1" ht="12.75" x14ac:dyDescent="0.2">
      <c r="A174" s="37" t="s">
        <v>420</v>
      </c>
      <c r="B174" s="36" t="s">
        <v>14</v>
      </c>
      <c r="C174" s="37" t="s">
        <v>15</v>
      </c>
      <c r="D174" s="38" t="s">
        <v>421</v>
      </c>
      <c r="E174" s="39">
        <v>40175</v>
      </c>
      <c r="F174" s="40">
        <v>500000</v>
      </c>
      <c r="G174" s="24" t="s">
        <v>17</v>
      </c>
      <c r="H174" s="41">
        <v>167245.70000000001</v>
      </c>
      <c r="I174" s="42">
        <v>44012</v>
      </c>
      <c r="J174" s="43">
        <v>51134</v>
      </c>
      <c r="K174" s="47" t="s">
        <v>171</v>
      </c>
    </row>
    <row r="175" spans="1:13" s="23" customFormat="1" ht="12.75" x14ac:dyDescent="0.2">
      <c r="A175" s="37" t="s">
        <v>422</v>
      </c>
      <c r="B175" s="36" t="s">
        <v>290</v>
      </c>
      <c r="C175" s="37" t="s">
        <v>79</v>
      </c>
      <c r="D175" s="38" t="s">
        <v>423</v>
      </c>
      <c r="E175" s="39">
        <v>40241</v>
      </c>
      <c r="F175" s="40">
        <v>49997812.299999997</v>
      </c>
      <c r="G175" s="24" t="s">
        <v>17</v>
      </c>
      <c r="H175" s="41">
        <v>27421819.84</v>
      </c>
      <c r="I175" s="46" t="s">
        <v>424</v>
      </c>
      <c r="J175" s="45" t="s">
        <v>425</v>
      </c>
      <c r="K175" s="47" t="s">
        <v>53</v>
      </c>
    </row>
    <row r="176" spans="1:13" s="23" customFormat="1" ht="12.75" x14ac:dyDescent="0.2">
      <c r="A176" s="37" t="s">
        <v>426</v>
      </c>
      <c r="B176" s="36" t="s">
        <v>159</v>
      </c>
      <c r="C176" s="37" t="s">
        <v>79</v>
      </c>
      <c r="D176" s="38" t="s">
        <v>423</v>
      </c>
      <c r="E176" s="39">
        <v>40333</v>
      </c>
      <c r="F176" s="40">
        <v>50000000</v>
      </c>
      <c r="G176" s="24" t="s">
        <v>17</v>
      </c>
      <c r="H176" s="41">
        <v>39188311.619999997</v>
      </c>
      <c r="I176" s="46" t="s">
        <v>427</v>
      </c>
      <c r="J176" s="45" t="s">
        <v>428</v>
      </c>
      <c r="K176" s="47" t="s">
        <v>53</v>
      </c>
    </row>
    <row r="177" spans="1:11" s="23" customFormat="1" ht="12.75" x14ac:dyDescent="0.2">
      <c r="A177" s="37" t="s">
        <v>429</v>
      </c>
      <c r="B177" s="36" t="s">
        <v>175</v>
      </c>
      <c r="C177" s="37" t="s">
        <v>79</v>
      </c>
      <c r="D177" s="38" t="s">
        <v>423</v>
      </c>
      <c r="E177" s="39">
        <v>40336</v>
      </c>
      <c r="F177" s="40">
        <v>9869121.8000000007</v>
      </c>
      <c r="G177" s="24" t="s">
        <v>61</v>
      </c>
      <c r="H177" s="41">
        <v>6244521.7999999998</v>
      </c>
      <c r="I177" s="42">
        <v>42170</v>
      </c>
      <c r="J177" s="43">
        <v>47467</v>
      </c>
      <c r="K177" s="47" t="s">
        <v>53</v>
      </c>
    </row>
    <row r="178" spans="1:11" s="23" customFormat="1" ht="12.75" x14ac:dyDescent="0.2">
      <c r="A178" s="37" t="s">
        <v>430</v>
      </c>
      <c r="B178" s="36" t="s">
        <v>397</v>
      </c>
      <c r="C178" s="37" t="s">
        <v>79</v>
      </c>
      <c r="D178" s="38" t="s">
        <v>431</v>
      </c>
      <c r="E178" s="39">
        <v>40359</v>
      </c>
      <c r="F178" s="40">
        <v>5958000</v>
      </c>
      <c r="G178" s="24" t="s">
        <v>17</v>
      </c>
      <c r="H178" s="41">
        <v>2453294.1</v>
      </c>
      <c r="I178" s="46" t="s">
        <v>432</v>
      </c>
      <c r="J178" s="45" t="s">
        <v>433</v>
      </c>
      <c r="K178" s="47" t="s">
        <v>51</v>
      </c>
    </row>
    <row r="179" spans="1:11" s="23" customFormat="1" ht="12.75" x14ac:dyDescent="0.2">
      <c r="A179" s="37" t="s">
        <v>434</v>
      </c>
      <c r="B179" s="36" t="s">
        <v>78</v>
      </c>
      <c r="C179" s="37" t="s">
        <v>79</v>
      </c>
      <c r="D179" s="38" t="s">
        <v>435</v>
      </c>
      <c r="E179" s="44">
        <v>40360</v>
      </c>
      <c r="F179" s="40">
        <v>6997712.9800000004</v>
      </c>
      <c r="G179" s="24" t="s">
        <v>80</v>
      </c>
      <c r="H179" s="41">
        <v>5831427.5199999996</v>
      </c>
      <c r="I179" s="46" t="s">
        <v>348</v>
      </c>
      <c r="J179" s="45" t="s">
        <v>436</v>
      </c>
      <c r="K179" s="47" t="s">
        <v>53</v>
      </c>
    </row>
    <row r="180" spans="1:11" s="23" customFormat="1" ht="12.75" x14ac:dyDescent="0.2">
      <c r="A180" s="37" t="s">
        <v>437</v>
      </c>
      <c r="B180" s="36" t="s">
        <v>78</v>
      </c>
      <c r="C180" s="37" t="s">
        <v>79</v>
      </c>
      <c r="D180" s="38" t="s">
        <v>435</v>
      </c>
      <c r="E180" s="39">
        <v>40360</v>
      </c>
      <c r="F180" s="40">
        <v>35714540.009999998</v>
      </c>
      <c r="G180" s="24" t="s">
        <v>61</v>
      </c>
      <c r="H180" s="41">
        <v>24908528.100000001</v>
      </c>
      <c r="I180" s="42" t="s">
        <v>438</v>
      </c>
      <c r="J180" s="43" t="s">
        <v>439</v>
      </c>
      <c r="K180" s="47" t="s">
        <v>53</v>
      </c>
    </row>
    <row r="181" spans="1:11" s="23" customFormat="1" ht="12.75" x14ac:dyDescent="0.2">
      <c r="A181" s="37" t="s">
        <v>440</v>
      </c>
      <c r="B181" s="36" t="s">
        <v>397</v>
      </c>
      <c r="C181" s="37" t="s">
        <v>441</v>
      </c>
      <c r="D181" s="38" t="s">
        <v>442</v>
      </c>
      <c r="E181" s="50">
        <v>40534</v>
      </c>
      <c r="F181" s="40">
        <v>7100000</v>
      </c>
      <c r="G181" s="51" t="s">
        <v>17</v>
      </c>
      <c r="H181" s="41">
        <v>4615000</v>
      </c>
      <c r="I181" s="42">
        <v>42853</v>
      </c>
      <c r="J181" s="43">
        <v>46323</v>
      </c>
      <c r="K181" s="47" t="s">
        <v>51</v>
      </c>
    </row>
    <row r="182" spans="1:11" s="23" customFormat="1" ht="12.75" x14ac:dyDescent="0.2">
      <c r="A182" s="37" t="s">
        <v>443</v>
      </c>
      <c r="B182" s="36" t="s">
        <v>14</v>
      </c>
      <c r="C182" s="37" t="s">
        <v>15</v>
      </c>
      <c r="D182" s="38" t="s">
        <v>444</v>
      </c>
      <c r="E182" s="50">
        <v>40535</v>
      </c>
      <c r="F182" s="40">
        <v>15998520.49</v>
      </c>
      <c r="G182" s="51" t="s">
        <v>17</v>
      </c>
      <c r="H182" s="41">
        <v>7518482.1799999997</v>
      </c>
      <c r="I182" s="42">
        <v>41820</v>
      </c>
      <c r="J182" s="43" t="s">
        <v>445</v>
      </c>
      <c r="K182" s="47" t="s">
        <v>274</v>
      </c>
    </row>
    <row r="183" spans="1:11" s="23" customFormat="1" ht="12.75" x14ac:dyDescent="0.2">
      <c r="A183" s="37" t="s">
        <v>446</v>
      </c>
      <c r="B183" s="36" t="s">
        <v>14</v>
      </c>
      <c r="C183" s="37" t="s">
        <v>15</v>
      </c>
      <c r="D183" s="38" t="s">
        <v>447</v>
      </c>
      <c r="E183" s="50">
        <v>40535</v>
      </c>
      <c r="F183" s="40">
        <v>19976454.34</v>
      </c>
      <c r="G183" s="51" t="s">
        <v>17</v>
      </c>
      <c r="H183" s="41">
        <v>9147454.3399999999</v>
      </c>
      <c r="I183" s="42">
        <v>41820</v>
      </c>
      <c r="J183" s="43" t="s">
        <v>445</v>
      </c>
      <c r="K183" s="47" t="s">
        <v>53</v>
      </c>
    </row>
    <row r="184" spans="1:11" s="23" customFormat="1" ht="12.75" x14ac:dyDescent="0.2">
      <c r="A184" s="37" t="s">
        <v>448</v>
      </c>
      <c r="B184" s="36" t="s">
        <v>14</v>
      </c>
      <c r="C184" s="37" t="s">
        <v>15</v>
      </c>
      <c r="D184" s="38" t="s">
        <v>449</v>
      </c>
      <c r="E184" s="50">
        <v>40535</v>
      </c>
      <c r="F184" s="40">
        <v>9994719.1500000004</v>
      </c>
      <c r="G184" s="51" t="s">
        <v>17</v>
      </c>
      <c r="H184" s="41">
        <v>6744719.1500000004</v>
      </c>
      <c r="I184" s="42">
        <v>41820</v>
      </c>
      <c r="J184" s="43">
        <v>48943</v>
      </c>
      <c r="K184" s="47" t="s">
        <v>450</v>
      </c>
    </row>
    <row r="185" spans="1:11" s="23" customFormat="1" ht="12.75" x14ac:dyDescent="0.2">
      <c r="A185" s="37" t="s">
        <v>451</v>
      </c>
      <c r="B185" s="36" t="s">
        <v>78</v>
      </c>
      <c r="C185" s="37" t="s">
        <v>79</v>
      </c>
      <c r="D185" s="38" t="s">
        <v>452</v>
      </c>
      <c r="E185" s="50">
        <v>40640</v>
      </c>
      <c r="F185" s="40">
        <v>277013321.35000002</v>
      </c>
      <c r="G185" s="51" t="s">
        <v>61</v>
      </c>
      <c r="H185" s="41">
        <v>253359485.93000001</v>
      </c>
      <c r="I185" s="46" t="s">
        <v>453</v>
      </c>
      <c r="J185" s="45" t="s">
        <v>454</v>
      </c>
      <c r="K185" s="47" t="s">
        <v>212</v>
      </c>
    </row>
    <row r="186" spans="1:11" s="23" customFormat="1" ht="12.75" x14ac:dyDescent="0.2">
      <c r="A186" s="37" t="s">
        <v>455</v>
      </c>
      <c r="B186" s="36" t="s">
        <v>317</v>
      </c>
      <c r="C186" s="37" t="s">
        <v>22</v>
      </c>
      <c r="D186" s="38" t="s">
        <v>456</v>
      </c>
      <c r="E186" s="50">
        <v>40714</v>
      </c>
      <c r="F186" s="40">
        <v>18100000</v>
      </c>
      <c r="G186" s="51" t="s">
        <v>17</v>
      </c>
      <c r="H186" s="41">
        <v>10860000</v>
      </c>
      <c r="I186" s="42">
        <v>42658</v>
      </c>
      <c r="J186" s="43">
        <v>46127</v>
      </c>
      <c r="K186" s="47" t="s">
        <v>18</v>
      </c>
    </row>
    <row r="187" spans="1:11" s="23" customFormat="1" ht="12.75" x14ac:dyDescent="0.2">
      <c r="A187" s="52" t="s">
        <v>457</v>
      </c>
      <c r="B187" s="36" t="s">
        <v>397</v>
      </c>
      <c r="C187" s="37" t="s">
        <v>79</v>
      </c>
      <c r="D187" s="38" t="s">
        <v>458</v>
      </c>
      <c r="E187" s="50">
        <v>40743</v>
      </c>
      <c r="F187" s="40">
        <v>7505420.7999999998</v>
      </c>
      <c r="G187" s="51" t="s">
        <v>17</v>
      </c>
      <c r="H187" s="41">
        <v>4856448.76</v>
      </c>
      <c r="I187" s="46" t="s">
        <v>459</v>
      </c>
      <c r="J187" s="45" t="s">
        <v>460</v>
      </c>
      <c r="K187" s="47" t="s">
        <v>274</v>
      </c>
    </row>
    <row r="188" spans="1:11" s="23" customFormat="1" ht="12.75" x14ac:dyDescent="0.2">
      <c r="A188" s="37" t="s">
        <v>461</v>
      </c>
      <c r="B188" s="36" t="s">
        <v>462</v>
      </c>
      <c r="C188" s="37" t="s">
        <v>462</v>
      </c>
      <c r="D188" s="38" t="s">
        <v>463</v>
      </c>
      <c r="E188" s="50">
        <v>40890</v>
      </c>
      <c r="F188" s="40">
        <v>183650000</v>
      </c>
      <c r="G188" s="51" t="s">
        <v>464</v>
      </c>
      <c r="H188" s="41">
        <v>91512506.209999993</v>
      </c>
      <c r="I188" s="53">
        <v>41912</v>
      </c>
      <c r="J188" s="43">
        <v>46111</v>
      </c>
      <c r="K188" s="47" t="s">
        <v>212</v>
      </c>
    </row>
    <row r="189" spans="1:11" s="23" customFormat="1" ht="12.75" x14ac:dyDescent="0.2">
      <c r="A189" s="37" t="s">
        <v>465</v>
      </c>
      <c r="B189" s="36" t="s">
        <v>290</v>
      </c>
      <c r="C189" s="37" t="s">
        <v>79</v>
      </c>
      <c r="D189" s="38" t="s">
        <v>466</v>
      </c>
      <c r="E189" s="50">
        <v>40871</v>
      </c>
      <c r="F189" s="40">
        <v>53000000</v>
      </c>
      <c r="G189" s="51" t="s">
        <v>17</v>
      </c>
      <c r="H189" s="41">
        <v>21276988.219999999</v>
      </c>
      <c r="I189" s="54" t="s">
        <v>467</v>
      </c>
      <c r="J189" s="45" t="s">
        <v>468</v>
      </c>
      <c r="K189" s="47" t="s">
        <v>212</v>
      </c>
    </row>
    <row r="190" spans="1:11" s="23" customFormat="1" ht="12.75" x14ac:dyDescent="0.2">
      <c r="A190" s="37" t="s">
        <v>469</v>
      </c>
      <c r="B190" s="36" t="s">
        <v>317</v>
      </c>
      <c r="C190" s="37" t="s">
        <v>79</v>
      </c>
      <c r="D190" s="38" t="s">
        <v>380</v>
      </c>
      <c r="E190" s="50">
        <v>40956</v>
      </c>
      <c r="F190" s="40">
        <v>15500000</v>
      </c>
      <c r="G190" s="55" t="s">
        <v>17</v>
      </c>
      <c r="H190" s="41">
        <v>12496225.34</v>
      </c>
      <c r="I190" s="53">
        <v>43235</v>
      </c>
      <c r="J190" s="56">
        <v>47253</v>
      </c>
      <c r="K190" s="47" t="s">
        <v>55</v>
      </c>
    </row>
    <row r="191" spans="1:11" s="23" customFormat="1" ht="12.75" x14ac:dyDescent="0.2">
      <c r="A191" s="37" t="s">
        <v>470</v>
      </c>
      <c r="B191" s="36" t="s">
        <v>175</v>
      </c>
      <c r="C191" s="37" t="s">
        <v>79</v>
      </c>
      <c r="D191" s="38" t="s">
        <v>463</v>
      </c>
      <c r="E191" s="50">
        <v>40952</v>
      </c>
      <c r="F191" s="40">
        <v>20056911.370000001</v>
      </c>
      <c r="G191" s="51" t="s">
        <v>61</v>
      </c>
      <c r="H191" s="41">
        <v>15376991.369999999</v>
      </c>
      <c r="I191" s="53">
        <v>42781</v>
      </c>
      <c r="J191" s="56">
        <v>48075</v>
      </c>
      <c r="K191" s="47" t="s">
        <v>212</v>
      </c>
    </row>
    <row r="192" spans="1:11" s="23" customFormat="1" ht="12.75" x14ac:dyDescent="0.2">
      <c r="A192" s="37" t="s">
        <v>471</v>
      </c>
      <c r="B192" s="36" t="s">
        <v>14</v>
      </c>
      <c r="C192" s="37" t="s">
        <v>15</v>
      </c>
      <c r="D192" s="38" t="s">
        <v>472</v>
      </c>
      <c r="E192" s="50">
        <v>40988</v>
      </c>
      <c r="F192" s="40">
        <v>12000000</v>
      </c>
      <c r="G192" s="51" t="s">
        <v>17</v>
      </c>
      <c r="H192" s="41">
        <v>6747776.0599999996</v>
      </c>
      <c r="I192" s="53">
        <v>42185</v>
      </c>
      <c r="J192" s="56">
        <v>46386</v>
      </c>
      <c r="K192" s="47" t="s">
        <v>274</v>
      </c>
    </row>
    <row r="193" spans="1:13" s="23" customFormat="1" ht="12.75" x14ac:dyDescent="0.2">
      <c r="A193" s="37" t="s">
        <v>473</v>
      </c>
      <c r="B193" s="36" t="s">
        <v>14</v>
      </c>
      <c r="C193" s="37" t="s">
        <v>15</v>
      </c>
      <c r="D193" s="38" t="s">
        <v>472</v>
      </c>
      <c r="E193" s="50">
        <v>40988</v>
      </c>
      <c r="F193" s="40">
        <v>2000000</v>
      </c>
      <c r="G193" s="51" t="s">
        <v>17</v>
      </c>
      <c r="H193" s="41">
        <v>2000000</v>
      </c>
      <c r="I193" s="53">
        <v>44742</v>
      </c>
      <c r="J193" s="56">
        <v>51865</v>
      </c>
      <c r="K193" s="47" t="s">
        <v>274</v>
      </c>
    </row>
    <row r="194" spans="1:13" s="23" customFormat="1" ht="12.75" x14ac:dyDescent="0.2">
      <c r="A194" s="37" t="s">
        <v>474</v>
      </c>
      <c r="B194" s="36" t="s">
        <v>317</v>
      </c>
      <c r="C194" s="37" t="s">
        <v>79</v>
      </c>
      <c r="D194" s="38" t="s">
        <v>475</v>
      </c>
      <c r="E194" s="50">
        <v>41066</v>
      </c>
      <c r="F194" s="40">
        <v>37223789.020000003</v>
      </c>
      <c r="G194" s="51" t="s">
        <v>17</v>
      </c>
      <c r="H194" s="41">
        <v>35451936.659999996</v>
      </c>
      <c r="I194" s="53">
        <v>43723</v>
      </c>
      <c r="J194" s="56">
        <v>51210</v>
      </c>
      <c r="K194" s="47" t="s">
        <v>28</v>
      </c>
    </row>
    <row r="195" spans="1:13" s="23" customFormat="1" ht="12.75" x14ac:dyDescent="0.2">
      <c r="A195" s="37" t="s">
        <v>476</v>
      </c>
      <c r="B195" s="36" t="s">
        <v>159</v>
      </c>
      <c r="C195" s="37" t="s">
        <v>79</v>
      </c>
      <c r="D195" s="38" t="s">
        <v>477</v>
      </c>
      <c r="E195" s="50">
        <v>41071</v>
      </c>
      <c r="F195" s="40">
        <v>35000000</v>
      </c>
      <c r="G195" s="51" t="s">
        <v>17</v>
      </c>
      <c r="H195" s="41">
        <v>24193548.399999999</v>
      </c>
      <c r="I195" s="54" t="s">
        <v>478</v>
      </c>
      <c r="J195" s="57" t="s">
        <v>479</v>
      </c>
      <c r="K195" s="47" t="s">
        <v>212</v>
      </c>
    </row>
    <row r="196" spans="1:13" s="23" customFormat="1" ht="12.75" x14ac:dyDescent="0.2">
      <c r="A196" s="37" t="s">
        <v>480</v>
      </c>
      <c r="B196" s="36" t="s">
        <v>317</v>
      </c>
      <c r="C196" s="37" t="s">
        <v>79</v>
      </c>
      <c r="D196" s="38" t="s">
        <v>481</v>
      </c>
      <c r="E196" s="50">
        <v>41257</v>
      </c>
      <c r="F196" s="40">
        <v>31000000</v>
      </c>
      <c r="G196" s="51" t="s">
        <v>17</v>
      </c>
      <c r="H196" s="41">
        <v>30029700.010000002</v>
      </c>
      <c r="I196" s="53">
        <v>43876</v>
      </c>
      <c r="J196" s="56">
        <v>49536</v>
      </c>
      <c r="K196" s="47" t="s">
        <v>482</v>
      </c>
    </row>
    <row r="197" spans="1:13" s="23" customFormat="1" ht="12.75" x14ac:dyDescent="0.2">
      <c r="A197" s="37" t="s">
        <v>483</v>
      </c>
      <c r="B197" s="36" t="s">
        <v>14</v>
      </c>
      <c r="C197" s="37" t="s">
        <v>79</v>
      </c>
      <c r="D197" s="38" t="s">
        <v>484</v>
      </c>
      <c r="E197" s="50">
        <v>41271</v>
      </c>
      <c r="F197" s="40">
        <v>3400000</v>
      </c>
      <c r="G197" s="51" t="s">
        <v>17</v>
      </c>
      <c r="H197" s="41">
        <v>3400000</v>
      </c>
      <c r="I197" s="53">
        <v>45107</v>
      </c>
      <c r="J197" s="56">
        <v>55883</v>
      </c>
      <c r="K197" s="47" t="s">
        <v>485</v>
      </c>
    </row>
    <row r="198" spans="1:13" s="23" customFormat="1" ht="12.75" x14ac:dyDescent="0.2">
      <c r="A198" s="37" t="s">
        <v>486</v>
      </c>
      <c r="B198" s="36" t="s">
        <v>290</v>
      </c>
      <c r="C198" s="37" t="s">
        <v>79</v>
      </c>
      <c r="D198" s="38" t="s">
        <v>487</v>
      </c>
      <c r="E198" s="50">
        <v>41274</v>
      </c>
      <c r="F198" s="40">
        <v>12700000</v>
      </c>
      <c r="G198" s="51" t="s">
        <v>17</v>
      </c>
      <c r="H198" s="41">
        <v>6846469.0899999999</v>
      </c>
      <c r="I198" s="53">
        <v>42088</v>
      </c>
      <c r="J198" s="56">
        <v>46655</v>
      </c>
      <c r="K198" s="47" t="s">
        <v>55</v>
      </c>
    </row>
    <row r="199" spans="1:13" s="23" customFormat="1" ht="12.75" x14ac:dyDescent="0.2">
      <c r="A199" s="37" t="s">
        <v>488</v>
      </c>
      <c r="B199" s="36" t="s">
        <v>78</v>
      </c>
      <c r="C199" s="37" t="s">
        <v>79</v>
      </c>
      <c r="D199" s="38" t="s">
        <v>321</v>
      </c>
      <c r="E199" s="50">
        <v>41345</v>
      </c>
      <c r="F199" s="40">
        <v>7249453.5999999996</v>
      </c>
      <c r="G199" s="51" t="s">
        <v>61</v>
      </c>
      <c r="H199" s="41">
        <v>5897428.1299999999</v>
      </c>
      <c r="I199" s="54" t="s">
        <v>489</v>
      </c>
      <c r="J199" s="57" t="s">
        <v>490</v>
      </c>
      <c r="K199" s="47" t="s">
        <v>70</v>
      </c>
      <c r="L199" s="58"/>
      <c r="M199" s="58"/>
    </row>
    <row r="200" spans="1:13" s="23" customFormat="1" ht="12.75" x14ac:dyDescent="0.2">
      <c r="A200" s="37" t="s">
        <v>491</v>
      </c>
      <c r="B200" s="36" t="s">
        <v>441</v>
      </c>
      <c r="C200" s="37" t="s">
        <v>441</v>
      </c>
      <c r="D200" s="38" t="s">
        <v>492</v>
      </c>
      <c r="E200" s="39">
        <v>41373</v>
      </c>
      <c r="F200" s="40">
        <v>10312000</v>
      </c>
      <c r="G200" s="51" t="s">
        <v>17</v>
      </c>
      <c r="H200" s="41">
        <v>10312000</v>
      </c>
      <c r="I200" s="54" t="s">
        <v>493</v>
      </c>
      <c r="J200" s="45" t="s">
        <v>494</v>
      </c>
      <c r="K200" s="47" t="s">
        <v>495</v>
      </c>
    </row>
    <row r="201" spans="1:13" s="23" customFormat="1" ht="12.75" x14ac:dyDescent="0.2">
      <c r="A201" s="37" t="s">
        <v>496</v>
      </c>
      <c r="B201" s="36" t="s">
        <v>78</v>
      </c>
      <c r="C201" s="37" t="s">
        <v>79</v>
      </c>
      <c r="D201" s="38" t="s">
        <v>497</v>
      </c>
      <c r="E201" s="39">
        <v>41376</v>
      </c>
      <c r="F201" s="40">
        <v>125000000</v>
      </c>
      <c r="G201" s="51" t="s">
        <v>61</v>
      </c>
      <c r="H201" s="41">
        <v>89531588.950000003</v>
      </c>
      <c r="I201" s="54" t="s">
        <v>498</v>
      </c>
      <c r="J201" s="57" t="s">
        <v>499</v>
      </c>
      <c r="K201" s="47" t="s">
        <v>212</v>
      </c>
    </row>
    <row r="202" spans="1:13" s="23" customFormat="1" ht="12.75" x14ac:dyDescent="0.2">
      <c r="A202" s="37" t="s">
        <v>500</v>
      </c>
      <c r="B202" s="36" t="s">
        <v>397</v>
      </c>
      <c r="C202" s="37" t="s">
        <v>441</v>
      </c>
      <c r="D202" s="38" t="s">
        <v>501</v>
      </c>
      <c r="E202" s="39">
        <v>41389</v>
      </c>
      <c r="F202" s="40">
        <v>2000000</v>
      </c>
      <c r="G202" s="51" t="s">
        <v>17</v>
      </c>
      <c r="H202" s="41">
        <v>2000000</v>
      </c>
      <c r="I202" s="54" t="s">
        <v>502</v>
      </c>
      <c r="J202" s="57" t="s">
        <v>503</v>
      </c>
      <c r="K202" s="47" t="s">
        <v>51</v>
      </c>
    </row>
    <row r="203" spans="1:13" s="23" customFormat="1" ht="12.75" x14ac:dyDescent="0.2">
      <c r="A203" s="37" t="s">
        <v>504</v>
      </c>
      <c r="B203" s="36" t="s">
        <v>75</v>
      </c>
      <c r="C203" s="37" t="s">
        <v>76</v>
      </c>
      <c r="D203" s="38" t="s">
        <v>505</v>
      </c>
      <c r="E203" s="39">
        <v>41341</v>
      </c>
      <c r="F203" s="40">
        <v>15000000</v>
      </c>
      <c r="G203" s="51" t="s">
        <v>17</v>
      </c>
      <c r="H203" s="41">
        <v>7000000</v>
      </c>
      <c r="I203" s="53">
        <v>44440</v>
      </c>
      <c r="J203" s="43">
        <v>47362</v>
      </c>
      <c r="K203" s="47" t="s">
        <v>97</v>
      </c>
    </row>
    <row r="204" spans="1:13" s="23" customFormat="1" ht="12.75" x14ac:dyDescent="0.2">
      <c r="A204" s="37" t="s">
        <v>506</v>
      </c>
      <c r="B204" s="36" t="s">
        <v>462</v>
      </c>
      <c r="C204" s="37" t="s">
        <v>462</v>
      </c>
      <c r="D204" s="38" t="s">
        <v>507</v>
      </c>
      <c r="E204" s="39">
        <v>41385</v>
      </c>
      <c r="F204" s="40">
        <v>240000000</v>
      </c>
      <c r="G204" s="51" t="s">
        <v>464</v>
      </c>
      <c r="H204" s="41">
        <v>144710279.72</v>
      </c>
      <c r="I204" s="53" t="s">
        <v>508</v>
      </c>
      <c r="J204" s="56">
        <v>46690</v>
      </c>
      <c r="K204" s="47" t="s">
        <v>245</v>
      </c>
    </row>
    <row r="205" spans="1:13" s="23" customFormat="1" ht="12.75" x14ac:dyDescent="0.2">
      <c r="A205" s="37" t="s">
        <v>509</v>
      </c>
      <c r="B205" s="36" t="s">
        <v>75</v>
      </c>
      <c r="C205" s="37" t="s">
        <v>76</v>
      </c>
      <c r="D205" s="38" t="s">
        <v>510</v>
      </c>
      <c r="E205" s="39">
        <v>41444</v>
      </c>
      <c r="F205" s="40">
        <v>3000000</v>
      </c>
      <c r="G205" s="51" t="s">
        <v>17</v>
      </c>
      <c r="H205" s="41">
        <v>1343328</v>
      </c>
      <c r="I205" s="59">
        <v>47314</v>
      </c>
      <c r="J205" s="60">
        <v>50966</v>
      </c>
      <c r="K205" s="47" t="s">
        <v>31</v>
      </c>
    </row>
    <row r="206" spans="1:13" s="23" customFormat="1" ht="12.75" x14ac:dyDescent="0.2">
      <c r="A206" s="37" t="s">
        <v>511</v>
      </c>
      <c r="B206" s="36" t="s">
        <v>75</v>
      </c>
      <c r="C206" s="37" t="s">
        <v>76</v>
      </c>
      <c r="D206" s="38" t="s">
        <v>512</v>
      </c>
      <c r="E206" s="39">
        <v>41444</v>
      </c>
      <c r="F206" s="40">
        <v>5000000</v>
      </c>
      <c r="G206" s="51" t="s">
        <v>17</v>
      </c>
      <c r="H206" s="41">
        <v>275700</v>
      </c>
      <c r="I206" s="59">
        <v>47314</v>
      </c>
      <c r="J206" s="60">
        <v>50966</v>
      </c>
      <c r="K206" s="47" t="s">
        <v>31</v>
      </c>
    </row>
    <row r="207" spans="1:13" s="23" customFormat="1" ht="12.75" x14ac:dyDescent="0.2">
      <c r="A207" s="37" t="s">
        <v>513</v>
      </c>
      <c r="B207" s="36" t="s">
        <v>75</v>
      </c>
      <c r="C207" s="37" t="s">
        <v>76</v>
      </c>
      <c r="D207" s="38" t="s">
        <v>514</v>
      </c>
      <c r="E207" s="39">
        <v>41444</v>
      </c>
      <c r="F207" s="40">
        <v>2000000</v>
      </c>
      <c r="G207" s="51" t="s">
        <v>17</v>
      </c>
      <c r="H207" s="41">
        <v>233087.25</v>
      </c>
      <c r="I207" s="59">
        <v>47314</v>
      </c>
      <c r="J207" s="60">
        <v>50966</v>
      </c>
      <c r="K207" s="47" t="s">
        <v>31</v>
      </c>
    </row>
    <row r="208" spans="1:13" s="23" customFormat="1" ht="12.75" x14ac:dyDescent="0.2">
      <c r="A208" s="37" t="s">
        <v>515</v>
      </c>
      <c r="B208" s="36" t="s">
        <v>317</v>
      </c>
      <c r="C208" s="37" t="s">
        <v>22</v>
      </c>
      <c r="D208" s="38" t="s">
        <v>516</v>
      </c>
      <c r="E208" s="39">
        <v>41655</v>
      </c>
      <c r="F208" s="40">
        <v>62500000</v>
      </c>
      <c r="G208" s="51" t="s">
        <v>17</v>
      </c>
      <c r="H208" s="41">
        <v>62500000</v>
      </c>
      <c r="I208" s="59">
        <v>45397</v>
      </c>
      <c r="J208" s="60">
        <v>49963</v>
      </c>
      <c r="K208" s="47" t="s">
        <v>274</v>
      </c>
    </row>
    <row r="209" spans="1:11" s="23" customFormat="1" ht="12.75" x14ac:dyDescent="0.2">
      <c r="A209" s="37" t="s">
        <v>517</v>
      </c>
      <c r="B209" s="36" t="s">
        <v>410</v>
      </c>
      <c r="C209" s="37" t="s">
        <v>411</v>
      </c>
      <c r="D209" s="38" t="s">
        <v>518</v>
      </c>
      <c r="E209" s="39">
        <v>41688</v>
      </c>
      <c r="F209" s="40">
        <v>93750000</v>
      </c>
      <c r="G209" s="24" t="s">
        <v>412</v>
      </c>
      <c r="H209" s="41">
        <v>81423125.620000005</v>
      </c>
      <c r="I209" s="59">
        <v>43544</v>
      </c>
      <c r="J209" s="60">
        <v>50668</v>
      </c>
      <c r="K209" s="47" t="s">
        <v>212</v>
      </c>
    </row>
    <row r="210" spans="1:11" s="23" customFormat="1" ht="12.75" x14ac:dyDescent="0.2">
      <c r="A210" s="37" t="s">
        <v>519</v>
      </c>
      <c r="B210" s="36" t="s">
        <v>520</v>
      </c>
      <c r="C210" s="37" t="s">
        <v>521</v>
      </c>
      <c r="D210" s="38" t="s">
        <v>522</v>
      </c>
      <c r="E210" s="39">
        <v>41675</v>
      </c>
      <c r="F210" s="40">
        <v>295420000</v>
      </c>
      <c r="G210" s="24" t="s">
        <v>24</v>
      </c>
      <c r="H210" s="41">
        <v>267056668</v>
      </c>
      <c r="I210" s="61" t="s">
        <v>523</v>
      </c>
      <c r="J210" s="62" t="s">
        <v>524</v>
      </c>
      <c r="K210" s="47" t="s">
        <v>18</v>
      </c>
    </row>
    <row r="211" spans="1:11" s="23" customFormat="1" ht="12.75" x14ac:dyDescent="0.2">
      <c r="A211" s="37" t="s">
        <v>525</v>
      </c>
      <c r="B211" s="36" t="s">
        <v>397</v>
      </c>
      <c r="C211" s="37" t="s">
        <v>441</v>
      </c>
      <c r="D211" s="38" t="s">
        <v>526</v>
      </c>
      <c r="E211" s="39">
        <v>41778</v>
      </c>
      <c r="F211" s="40">
        <v>4000000</v>
      </c>
      <c r="G211" s="24" t="s">
        <v>17</v>
      </c>
      <c r="H211" s="41">
        <v>4000000</v>
      </c>
      <c r="I211" s="59">
        <v>44652</v>
      </c>
      <c r="J211" s="60">
        <v>49035</v>
      </c>
      <c r="K211" s="47" t="s">
        <v>274</v>
      </c>
    </row>
    <row r="212" spans="1:11" s="23" customFormat="1" ht="12.75" x14ac:dyDescent="0.2">
      <c r="A212" s="37" t="s">
        <v>527</v>
      </c>
      <c r="B212" s="36" t="s">
        <v>317</v>
      </c>
      <c r="C212" s="37" t="s">
        <v>22</v>
      </c>
      <c r="D212" s="38" t="s">
        <v>528</v>
      </c>
      <c r="E212" s="39">
        <v>41789</v>
      </c>
      <c r="F212" s="40">
        <v>87000000</v>
      </c>
      <c r="G212" s="24" t="s">
        <v>17</v>
      </c>
      <c r="H212" s="41">
        <v>87000000</v>
      </c>
      <c r="I212" s="59">
        <v>44440</v>
      </c>
      <c r="J212" s="60">
        <v>50100</v>
      </c>
      <c r="K212" s="47" t="s">
        <v>18</v>
      </c>
    </row>
    <row r="213" spans="1:11" s="23" customFormat="1" ht="12.75" x14ac:dyDescent="0.2">
      <c r="A213" s="37" t="s">
        <v>529</v>
      </c>
      <c r="B213" s="36" t="s">
        <v>317</v>
      </c>
      <c r="C213" s="37" t="s">
        <v>22</v>
      </c>
      <c r="D213" s="38" t="s">
        <v>530</v>
      </c>
      <c r="E213" s="39">
        <v>41789</v>
      </c>
      <c r="F213" s="40">
        <v>72600000</v>
      </c>
      <c r="G213" s="24" t="s">
        <v>17</v>
      </c>
      <c r="H213" s="41">
        <v>72600000</v>
      </c>
      <c r="I213" s="59">
        <v>44440</v>
      </c>
      <c r="J213" s="60">
        <v>49919</v>
      </c>
      <c r="K213" s="47" t="s">
        <v>18</v>
      </c>
    </row>
    <row r="214" spans="1:11" s="23" customFormat="1" ht="12.75" x14ac:dyDescent="0.2">
      <c r="A214" s="37" t="s">
        <v>531</v>
      </c>
      <c r="B214" s="36" t="s">
        <v>78</v>
      </c>
      <c r="C214" s="37" t="s">
        <v>79</v>
      </c>
      <c r="D214" s="38" t="s">
        <v>532</v>
      </c>
      <c r="E214" s="39">
        <v>41799</v>
      </c>
      <c r="F214" s="40">
        <v>1000000</v>
      </c>
      <c r="G214" s="24" t="s">
        <v>61</v>
      </c>
      <c r="H214" s="41">
        <v>571428.57999999996</v>
      </c>
      <c r="I214" s="59">
        <v>43100</v>
      </c>
      <c r="J214" s="60">
        <v>45473</v>
      </c>
      <c r="K214" s="47" t="s">
        <v>533</v>
      </c>
    </row>
    <row r="215" spans="1:11" s="23" customFormat="1" ht="12.75" x14ac:dyDescent="0.2">
      <c r="A215" s="37" t="s">
        <v>534</v>
      </c>
      <c r="B215" s="36" t="s">
        <v>78</v>
      </c>
      <c r="C215" s="37" t="s">
        <v>79</v>
      </c>
      <c r="D215" s="38" t="s">
        <v>532</v>
      </c>
      <c r="E215" s="39">
        <v>41799</v>
      </c>
      <c r="F215" s="40">
        <v>2669999.39</v>
      </c>
      <c r="G215" s="24" t="s">
        <v>80</v>
      </c>
      <c r="H215" s="41">
        <v>1336667.3899999999</v>
      </c>
      <c r="I215" s="59">
        <v>43100</v>
      </c>
      <c r="J215" s="60">
        <v>45473</v>
      </c>
      <c r="K215" s="47" t="s">
        <v>533</v>
      </c>
    </row>
    <row r="216" spans="1:11" s="23" customFormat="1" ht="12.75" x14ac:dyDescent="0.2">
      <c r="A216" s="37" t="s">
        <v>535</v>
      </c>
      <c r="B216" s="36" t="s">
        <v>397</v>
      </c>
      <c r="C216" s="37" t="s">
        <v>441</v>
      </c>
      <c r="D216" s="38" t="s">
        <v>536</v>
      </c>
      <c r="E216" s="39">
        <v>41807</v>
      </c>
      <c r="F216" s="40">
        <v>13925569</v>
      </c>
      <c r="G216" s="24" t="s">
        <v>17</v>
      </c>
      <c r="H216" s="41">
        <v>13925569</v>
      </c>
      <c r="I216" s="59" t="s">
        <v>537</v>
      </c>
      <c r="J216" s="60" t="s">
        <v>538</v>
      </c>
      <c r="K216" s="47" t="s">
        <v>51</v>
      </c>
    </row>
    <row r="217" spans="1:11" s="23" customFormat="1" ht="12.75" x14ac:dyDescent="0.2">
      <c r="A217" s="37" t="s">
        <v>539</v>
      </c>
      <c r="B217" s="36" t="s">
        <v>159</v>
      </c>
      <c r="C217" s="37" t="s">
        <v>79</v>
      </c>
      <c r="D217" s="38" t="s">
        <v>540</v>
      </c>
      <c r="E217" s="39">
        <v>41810</v>
      </c>
      <c r="F217" s="40">
        <v>18000000</v>
      </c>
      <c r="G217" s="24" t="s">
        <v>17</v>
      </c>
      <c r="H217" s="41">
        <v>7000000</v>
      </c>
      <c r="I217" s="61" t="s">
        <v>541</v>
      </c>
      <c r="J217" s="62" t="s">
        <v>542</v>
      </c>
      <c r="K217" s="47" t="s">
        <v>212</v>
      </c>
    </row>
    <row r="218" spans="1:11" s="23" customFormat="1" ht="12.75" x14ac:dyDescent="0.2">
      <c r="A218" s="37" t="s">
        <v>543</v>
      </c>
      <c r="B218" s="36" t="s">
        <v>397</v>
      </c>
      <c r="C218" s="37" t="s">
        <v>441</v>
      </c>
      <c r="D218" s="38" t="s">
        <v>544</v>
      </c>
      <c r="E218" s="39">
        <v>41817</v>
      </c>
      <c r="F218" s="40">
        <v>2500000</v>
      </c>
      <c r="G218" s="24" t="s">
        <v>17</v>
      </c>
      <c r="H218" s="41">
        <v>2500000</v>
      </c>
      <c r="I218" s="54" t="s">
        <v>545</v>
      </c>
      <c r="J218" s="62" t="s">
        <v>546</v>
      </c>
      <c r="K218" s="47" t="s">
        <v>40</v>
      </c>
    </row>
    <row r="219" spans="1:11" s="23" customFormat="1" ht="12.75" x14ac:dyDescent="0.2">
      <c r="A219" s="37" t="s">
        <v>547</v>
      </c>
      <c r="B219" s="36" t="s">
        <v>397</v>
      </c>
      <c r="C219" s="37" t="s">
        <v>441</v>
      </c>
      <c r="D219" s="38" t="s">
        <v>548</v>
      </c>
      <c r="E219" s="39">
        <v>41827</v>
      </c>
      <c r="F219" s="40">
        <v>2998856</v>
      </c>
      <c r="G219" s="24" t="s">
        <v>17</v>
      </c>
      <c r="H219" s="41">
        <v>2998856</v>
      </c>
      <c r="I219" s="54" t="s">
        <v>549</v>
      </c>
      <c r="J219" s="62" t="s">
        <v>550</v>
      </c>
      <c r="K219" s="47" t="s">
        <v>274</v>
      </c>
    </row>
    <row r="220" spans="1:11" s="23" customFormat="1" ht="12.75" x14ac:dyDescent="0.2">
      <c r="A220" s="37" t="s">
        <v>551</v>
      </c>
      <c r="B220" s="36" t="s">
        <v>317</v>
      </c>
      <c r="C220" s="37" t="s">
        <v>22</v>
      </c>
      <c r="D220" s="38" t="s">
        <v>552</v>
      </c>
      <c r="E220" s="39">
        <v>41845</v>
      </c>
      <c r="F220" s="40">
        <v>7300000</v>
      </c>
      <c r="G220" s="24" t="s">
        <v>17</v>
      </c>
      <c r="H220" s="41">
        <v>5731816.4500000002</v>
      </c>
      <c r="I220" s="53">
        <v>44440</v>
      </c>
      <c r="J220" s="43">
        <v>49004</v>
      </c>
      <c r="K220" s="47" t="s">
        <v>70</v>
      </c>
    </row>
    <row r="221" spans="1:11" s="23" customFormat="1" ht="12.75" x14ac:dyDescent="0.2">
      <c r="A221" s="37" t="s">
        <v>553</v>
      </c>
      <c r="B221" s="36" t="s">
        <v>317</v>
      </c>
      <c r="C221" s="37" t="s">
        <v>22</v>
      </c>
      <c r="D221" s="38" t="s">
        <v>301</v>
      </c>
      <c r="E221" s="39">
        <v>41946</v>
      </c>
      <c r="F221" s="40">
        <v>94448585</v>
      </c>
      <c r="G221" s="24" t="s">
        <v>17</v>
      </c>
      <c r="H221" s="41">
        <v>69791886.019999996</v>
      </c>
      <c r="I221" s="53">
        <v>44515</v>
      </c>
      <c r="J221" s="60">
        <v>49994</v>
      </c>
      <c r="K221" s="47" t="s">
        <v>554</v>
      </c>
    </row>
    <row r="222" spans="1:11" s="23" customFormat="1" ht="12.75" x14ac:dyDescent="0.2">
      <c r="A222" s="37" t="s">
        <v>555</v>
      </c>
      <c r="B222" s="36" t="s">
        <v>178</v>
      </c>
      <c r="C222" s="37" t="s">
        <v>79</v>
      </c>
      <c r="D222" s="38" t="s">
        <v>556</v>
      </c>
      <c r="E222" s="39">
        <v>42011</v>
      </c>
      <c r="F222" s="40">
        <v>15930000</v>
      </c>
      <c r="G222" s="24" t="s">
        <v>17</v>
      </c>
      <c r="H222" s="41">
        <v>8890000</v>
      </c>
      <c r="I222" s="54" t="s">
        <v>557</v>
      </c>
      <c r="J222" s="62" t="s">
        <v>558</v>
      </c>
      <c r="K222" s="47" t="s">
        <v>51</v>
      </c>
    </row>
    <row r="223" spans="1:11" s="23" customFormat="1" ht="12.75" x14ac:dyDescent="0.2">
      <c r="A223" s="37" t="s">
        <v>559</v>
      </c>
      <c r="B223" s="36" t="s">
        <v>317</v>
      </c>
      <c r="C223" s="37" t="s">
        <v>22</v>
      </c>
      <c r="D223" s="38" t="s">
        <v>560</v>
      </c>
      <c r="E223" s="39">
        <v>42087</v>
      </c>
      <c r="F223" s="40">
        <v>32100000</v>
      </c>
      <c r="G223" s="24" t="s">
        <v>17</v>
      </c>
      <c r="H223" s="41">
        <v>7075915.2999999998</v>
      </c>
      <c r="I223" s="53">
        <v>44696</v>
      </c>
      <c r="J223" s="60">
        <v>50175</v>
      </c>
      <c r="K223" s="47" t="s">
        <v>51</v>
      </c>
    </row>
    <row r="224" spans="1:11" s="23" customFormat="1" ht="12.75" x14ac:dyDescent="0.2">
      <c r="A224" s="37" t="s">
        <v>561</v>
      </c>
      <c r="B224" s="36" t="s">
        <v>14</v>
      </c>
      <c r="C224" s="37" t="s">
        <v>15</v>
      </c>
      <c r="D224" s="38" t="s">
        <v>562</v>
      </c>
      <c r="E224" s="63">
        <v>42186</v>
      </c>
      <c r="F224" s="40">
        <v>24000000</v>
      </c>
      <c r="G224" s="24" t="s">
        <v>17</v>
      </c>
      <c r="H224" s="40">
        <v>9257129.8499999996</v>
      </c>
      <c r="I224" s="53">
        <v>43281</v>
      </c>
      <c r="J224" s="60">
        <v>47482</v>
      </c>
      <c r="K224" s="47" t="s">
        <v>53</v>
      </c>
    </row>
    <row r="225" spans="1:13" s="23" customFormat="1" ht="12.75" x14ac:dyDescent="0.2">
      <c r="A225" s="37" t="s">
        <v>563</v>
      </c>
      <c r="B225" s="36" t="s">
        <v>317</v>
      </c>
      <c r="C225" s="37" t="s">
        <v>22</v>
      </c>
      <c r="D225" s="38" t="s">
        <v>564</v>
      </c>
      <c r="E225" s="63">
        <v>42104</v>
      </c>
      <c r="F225" s="40">
        <v>65900000</v>
      </c>
      <c r="G225" s="24" t="s">
        <v>17</v>
      </c>
      <c r="H225" s="40">
        <v>36296754.380000003</v>
      </c>
      <c r="I225" s="53">
        <v>44696</v>
      </c>
      <c r="J225" s="60">
        <v>50175</v>
      </c>
      <c r="K225" s="47" t="s">
        <v>212</v>
      </c>
    </row>
    <row r="226" spans="1:13" s="23" customFormat="1" ht="12.75" x14ac:dyDescent="0.2">
      <c r="A226" s="37" t="s">
        <v>565</v>
      </c>
      <c r="B226" s="36" t="s">
        <v>178</v>
      </c>
      <c r="C226" s="37" t="s">
        <v>79</v>
      </c>
      <c r="D226" s="38" t="s">
        <v>566</v>
      </c>
      <c r="E226" s="63">
        <v>42145</v>
      </c>
      <c r="F226" s="40">
        <v>28700000</v>
      </c>
      <c r="G226" s="24" t="s">
        <v>17</v>
      </c>
      <c r="H226" s="40">
        <v>28290909.079999998</v>
      </c>
      <c r="I226" s="54" t="s">
        <v>567</v>
      </c>
      <c r="J226" s="62" t="s">
        <v>568</v>
      </c>
      <c r="K226" s="47" t="s">
        <v>53</v>
      </c>
    </row>
    <row r="227" spans="1:13" s="23" customFormat="1" ht="12.75" x14ac:dyDescent="0.2">
      <c r="A227" s="37" t="s">
        <v>569</v>
      </c>
      <c r="B227" s="36" t="s">
        <v>570</v>
      </c>
      <c r="C227" s="37" t="s">
        <v>79</v>
      </c>
      <c r="D227" s="38" t="s">
        <v>571</v>
      </c>
      <c r="E227" s="63">
        <v>42170</v>
      </c>
      <c r="F227" s="40">
        <v>250000000</v>
      </c>
      <c r="G227" s="24" t="s">
        <v>17</v>
      </c>
      <c r="H227" s="40">
        <v>200000000</v>
      </c>
      <c r="I227" s="54" t="s">
        <v>572</v>
      </c>
      <c r="J227" s="62" t="s">
        <v>573</v>
      </c>
      <c r="K227" s="47" t="s">
        <v>18</v>
      </c>
    </row>
    <row r="228" spans="1:13" s="23" customFormat="1" ht="12.75" x14ac:dyDescent="0.2">
      <c r="A228" s="37" t="s">
        <v>574</v>
      </c>
      <c r="B228" s="36" t="s">
        <v>14</v>
      </c>
      <c r="C228" s="25" t="s">
        <v>15</v>
      </c>
      <c r="D228" s="38" t="s">
        <v>575</v>
      </c>
      <c r="E228" s="63">
        <v>42185</v>
      </c>
      <c r="F228" s="40">
        <v>20000000</v>
      </c>
      <c r="G228" s="24" t="s">
        <v>17</v>
      </c>
      <c r="H228" s="40">
        <v>2291800</v>
      </c>
      <c r="I228" s="53">
        <v>44377</v>
      </c>
      <c r="J228" s="60">
        <v>46568</v>
      </c>
      <c r="K228" s="47" t="s">
        <v>55</v>
      </c>
    </row>
    <row r="229" spans="1:13" s="23" customFormat="1" ht="12.75" x14ac:dyDescent="0.2">
      <c r="A229" s="37" t="s">
        <v>576</v>
      </c>
      <c r="B229" s="36" t="s">
        <v>317</v>
      </c>
      <c r="C229" s="37" t="s">
        <v>22</v>
      </c>
      <c r="D229" s="38" t="s">
        <v>577</v>
      </c>
      <c r="E229" s="63">
        <v>42270</v>
      </c>
      <c r="F229" s="40">
        <v>29300000</v>
      </c>
      <c r="G229" s="24" t="s">
        <v>17</v>
      </c>
      <c r="H229" s="40">
        <v>23245596.440000001</v>
      </c>
      <c r="I229" s="53">
        <v>44941</v>
      </c>
      <c r="J229" s="60">
        <v>49505</v>
      </c>
      <c r="K229" s="47" t="s">
        <v>578</v>
      </c>
    </row>
    <row r="230" spans="1:13" s="23" customFormat="1" ht="12.75" x14ac:dyDescent="0.2">
      <c r="A230" s="47" t="s">
        <v>579</v>
      </c>
      <c r="B230" s="36" t="s">
        <v>580</v>
      </c>
      <c r="C230" s="25" t="s">
        <v>79</v>
      </c>
      <c r="D230" s="38" t="s">
        <v>581</v>
      </c>
      <c r="E230" s="64" t="s">
        <v>582</v>
      </c>
      <c r="F230" s="40">
        <v>450000000</v>
      </c>
      <c r="G230" s="51" t="s">
        <v>17</v>
      </c>
      <c r="H230" s="41">
        <v>250000000</v>
      </c>
      <c r="I230" s="65">
        <v>44147</v>
      </c>
      <c r="J230" s="66">
        <v>44147</v>
      </c>
      <c r="K230" s="47" t="s">
        <v>18</v>
      </c>
    </row>
    <row r="231" spans="1:13" s="23" customFormat="1" ht="12.75" x14ac:dyDescent="0.2">
      <c r="A231" s="37" t="s">
        <v>583</v>
      </c>
      <c r="B231" s="36" t="s">
        <v>139</v>
      </c>
      <c r="C231" s="37" t="s">
        <v>140</v>
      </c>
      <c r="D231" s="38" t="s">
        <v>584</v>
      </c>
      <c r="E231" s="63" t="s">
        <v>585</v>
      </c>
      <c r="F231" s="40">
        <v>18800000</v>
      </c>
      <c r="G231" s="24" t="s">
        <v>142</v>
      </c>
      <c r="H231" s="40">
        <v>5642108.5980000002</v>
      </c>
      <c r="I231" s="53">
        <v>45231</v>
      </c>
      <c r="J231" s="60">
        <v>51987</v>
      </c>
      <c r="K231" s="47" t="s">
        <v>53</v>
      </c>
    </row>
    <row r="232" spans="1:13" s="23" customFormat="1" ht="12.75" x14ac:dyDescent="0.2">
      <c r="A232" s="37" t="s">
        <v>586</v>
      </c>
      <c r="B232" s="36" t="s">
        <v>317</v>
      </c>
      <c r="C232" s="37" t="s">
        <v>22</v>
      </c>
      <c r="D232" s="38" t="s">
        <v>587</v>
      </c>
      <c r="E232" s="64" t="s">
        <v>588</v>
      </c>
      <c r="F232" s="40">
        <v>63800000</v>
      </c>
      <c r="G232" s="51" t="s">
        <v>17</v>
      </c>
      <c r="H232" s="41">
        <v>11874875.17</v>
      </c>
      <c r="I232" s="67" t="s">
        <v>589</v>
      </c>
      <c r="J232" s="68" t="s">
        <v>590</v>
      </c>
      <c r="K232" s="69" t="s">
        <v>256</v>
      </c>
    </row>
    <row r="233" spans="1:13" s="23" customFormat="1" ht="12.75" x14ac:dyDescent="0.2">
      <c r="A233" s="37" t="s">
        <v>591</v>
      </c>
      <c r="B233" s="36" t="s">
        <v>14</v>
      </c>
      <c r="C233" s="25" t="s">
        <v>15</v>
      </c>
      <c r="D233" s="38" t="s">
        <v>592</v>
      </c>
      <c r="E233" s="64" t="s">
        <v>593</v>
      </c>
      <c r="F233" s="40">
        <v>12000000</v>
      </c>
      <c r="G233" s="51" t="s">
        <v>17</v>
      </c>
      <c r="H233" s="41">
        <v>2343187.7599999998</v>
      </c>
      <c r="I233" s="65" t="s">
        <v>594</v>
      </c>
      <c r="J233" s="66" t="s">
        <v>595</v>
      </c>
      <c r="K233" s="37" t="s">
        <v>596</v>
      </c>
    </row>
    <row r="234" spans="1:13" s="23" customFormat="1" ht="12.75" x14ac:dyDescent="0.2">
      <c r="A234" s="37" t="s">
        <v>597</v>
      </c>
      <c r="B234" s="36" t="s">
        <v>290</v>
      </c>
      <c r="C234" s="25" t="s">
        <v>79</v>
      </c>
      <c r="D234" s="38" t="s">
        <v>598</v>
      </c>
      <c r="E234" s="63" t="s">
        <v>599</v>
      </c>
      <c r="F234" s="40">
        <v>36870000</v>
      </c>
      <c r="G234" s="24" t="s">
        <v>17</v>
      </c>
      <c r="H234" s="40">
        <v>0</v>
      </c>
      <c r="I234" s="67" t="s">
        <v>600</v>
      </c>
      <c r="J234" s="70">
        <v>48339</v>
      </c>
      <c r="K234" s="37" t="s">
        <v>601</v>
      </c>
    </row>
    <row r="235" spans="1:13" s="23" customFormat="1" ht="12.75" x14ac:dyDescent="0.2">
      <c r="A235" s="37" t="s">
        <v>602</v>
      </c>
      <c r="B235" s="36" t="s">
        <v>317</v>
      </c>
      <c r="C235" s="37" t="s">
        <v>22</v>
      </c>
      <c r="D235" s="38" t="s">
        <v>603</v>
      </c>
      <c r="E235" s="63">
        <v>42776</v>
      </c>
      <c r="F235" s="40">
        <v>65800000</v>
      </c>
      <c r="G235" s="24" t="s">
        <v>17</v>
      </c>
      <c r="H235" s="40">
        <v>65800000</v>
      </c>
      <c r="I235" s="67" t="s">
        <v>604</v>
      </c>
      <c r="J235" s="68" t="s">
        <v>605</v>
      </c>
      <c r="K235" s="47" t="s">
        <v>18</v>
      </c>
    </row>
    <row r="236" spans="1:13" s="23" customFormat="1" ht="25.5" x14ac:dyDescent="0.2">
      <c r="A236" s="37" t="s">
        <v>606</v>
      </c>
      <c r="B236" s="38" t="str">
        <f>B104</f>
        <v>Cassa Depositi &amp;Prestiti</v>
      </c>
      <c r="C236" s="37" t="str">
        <f>C104</f>
        <v>Itali</v>
      </c>
      <c r="D236" s="71" t="s">
        <v>607</v>
      </c>
      <c r="E236" s="72" t="s">
        <v>608</v>
      </c>
      <c r="F236" s="40">
        <v>2100000</v>
      </c>
      <c r="G236" s="24" t="s">
        <v>17</v>
      </c>
      <c r="H236" s="40">
        <v>0</v>
      </c>
      <c r="I236" s="53" t="s">
        <v>609</v>
      </c>
      <c r="J236" s="60" t="s">
        <v>610</v>
      </c>
      <c r="K236" s="37" t="s">
        <v>596</v>
      </c>
    </row>
    <row r="237" spans="1:13" s="23" customFormat="1" ht="12.75" x14ac:dyDescent="0.2">
      <c r="A237" s="37" t="s">
        <v>611</v>
      </c>
      <c r="B237" s="36" t="str">
        <f>B197</f>
        <v>KfW</v>
      </c>
      <c r="C237" s="37" t="s">
        <v>15</v>
      </c>
      <c r="D237" s="73" t="s">
        <v>612</v>
      </c>
      <c r="E237" s="72" t="s">
        <v>613</v>
      </c>
      <c r="F237" s="40">
        <v>35000000</v>
      </c>
      <c r="G237" s="24" t="s">
        <v>17</v>
      </c>
      <c r="H237" s="40">
        <v>7199376.9500000002</v>
      </c>
      <c r="I237" s="53" t="s">
        <v>614</v>
      </c>
      <c r="J237" s="60" t="s">
        <v>349</v>
      </c>
      <c r="K237" s="37" t="s">
        <v>274</v>
      </c>
    </row>
    <row r="238" spans="1:13" s="23" customFormat="1" ht="12.75" x14ac:dyDescent="0.2">
      <c r="A238" s="37" t="s">
        <v>615</v>
      </c>
      <c r="B238" s="36" t="str">
        <f>B209</f>
        <v>SaudiArab</v>
      </c>
      <c r="C238" s="25" t="str">
        <f>C209</f>
        <v>Arabia Saudite</v>
      </c>
      <c r="D238" s="73" t="s">
        <v>616</v>
      </c>
      <c r="E238" s="72">
        <v>43013</v>
      </c>
      <c r="F238" s="40">
        <v>112500000</v>
      </c>
      <c r="G238" s="24" t="s">
        <v>412</v>
      </c>
      <c r="H238" s="40">
        <v>0</v>
      </c>
      <c r="I238" s="53" t="s">
        <v>617</v>
      </c>
      <c r="J238" s="60" t="s">
        <v>618</v>
      </c>
      <c r="K238" s="37" t="s">
        <v>53</v>
      </c>
    </row>
    <row r="239" spans="1:13" s="23" customFormat="1" ht="12.75" x14ac:dyDescent="0.2">
      <c r="A239" s="74" t="s">
        <v>619</v>
      </c>
      <c r="B239" s="36" t="s">
        <v>317</v>
      </c>
      <c r="C239" s="37" t="s">
        <v>22</v>
      </c>
      <c r="D239" s="73" t="s">
        <v>620</v>
      </c>
      <c r="E239" s="72" t="s">
        <v>621</v>
      </c>
      <c r="F239" s="40">
        <v>100000000</v>
      </c>
      <c r="G239" s="24" t="s">
        <v>61</v>
      </c>
      <c r="H239" s="40">
        <v>100000000</v>
      </c>
      <c r="I239" s="53" t="s">
        <v>622</v>
      </c>
      <c r="J239" s="60" t="s">
        <v>623</v>
      </c>
      <c r="K239" s="47" t="s">
        <v>18</v>
      </c>
    </row>
    <row r="240" spans="1:13" s="23" customFormat="1" ht="12.75" x14ac:dyDescent="0.2">
      <c r="A240" s="74" t="s">
        <v>624</v>
      </c>
      <c r="B240" s="36" t="s">
        <v>317</v>
      </c>
      <c r="C240" s="37" t="s">
        <v>22</v>
      </c>
      <c r="D240" s="73" t="s">
        <v>625</v>
      </c>
      <c r="E240" s="72" t="s">
        <v>626</v>
      </c>
      <c r="F240" s="40">
        <v>23000000</v>
      </c>
      <c r="G240" s="24" t="s">
        <v>17</v>
      </c>
      <c r="H240" s="40">
        <v>9643683.1400000006</v>
      </c>
      <c r="I240" s="53">
        <v>45778</v>
      </c>
      <c r="J240" s="60">
        <v>52171</v>
      </c>
      <c r="K240" s="47" t="s">
        <v>627</v>
      </c>
      <c r="L240" s="48"/>
      <c r="M240" s="48"/>
    </row>
    <row r="241" spans="1:13" s="23" customFormat="1" ht="12.75" x14ac:dyDescent="0.2">
      <c r="A241" s="74" t="s">
        <v>628</v>
      </c>
      <c r="B241" s="36" t="s">
        <v>75</v>
      </c>
      <c r="C241" s="37" t="s">
        <v>76</v>
      </c>
      <c r="D241" s="73" t="s">
        <v>629</v>
      </c>
      <c r="E241" s="72">
        <v>43235</v>
      </c>
      <c r="F241" s="40">
        <v>5000000</v>
      </c>
      <c r="G241" s="24" t="s">
        <v>17</v>
      </c>
      <c r="H241" s="40">
        <v>0</v>
      </c>
      <c r="I241" s="53">
        <v>47071</v>
      </c>
      <c r="J241" s="60">
        <v>51270</v>
      </c>
      <c r="K241" s="47" t="s">
        <v>630</v>
      </c>
      <c r="L241" s="48"/>
      <c r="M241" s="48"/>
    </row>
    <row r="242" spans="1:13" s="23" customFormat="1" ht="12.75" x14ac:dyDescent="0.2">
      <c r="A242" s="74" t="s">
        <v>631</v>
      </c>
      <c r="B242" s="36" t="s">
        <v>317</v>
      </c>
      <c r="C242" s="37" t="s">
        <v>22</v>
      </c>
      <c r="D242" s="73" t="s">
        <v>632</v>
      </c>
      <c r="E242" s="72">
        <v>43256</v>
      </c>
      <c r="F242" s="40">
        <v>50000000</v>
      </c>
      <c r="G242" s="24" t="s">
        <v>61</v>
      </c>
      <c r="H242" s="40">
        <v>16422679.01</v>
      </c>
      <c r="I242" s="53">
        <v>45536</v>
      </c>
      <c r="J242" s="60">
        <v>53936</v>
      </c>
      <c r="K242" s="37" t="s">
        <v>53</v>
      </c>
      <c r="L242" s="48"/>
      <c r="M242" s="48"/>
    </row>
    <row r="243" spans="1:13" s="23" customFormat="1" ht="12.75" x14ac:dyDescent="0.2">
      <c r="A243" s="74" t="s">
        <v>633</v>
      </c>
      <c r="B243" s="36" t="s">
        <v>317</v>
      </c>
      <c r="C243" s="37" t="s">
        <v>22</v>
      </c>
      <c r="D243" s="73" t="s">
        <v>634</v>
      </c>
      <c r="E243" s="72">
        <v>43256</v>
      </c>
      <c r="F243" s="40">
        <v>11000000</v>
      </c>
      <c r="G243" s="24" t="s">
        <v>61</v>
      </c>
      <c r="H243" s="40">
        <v>2659173.4</v>
      </c>
      <c r="I243" s="53">
        <v>45870</v>
      </c>
      <c r="J243" s="60">
        <v>52994</v>
      </c>
      <c r="K243" s="47" t="s">
        <v>635</v>
      </c>
      <c r="L243" s="48"/>
      <c r="M243" s="48"/>
    </row>
    <row r="244" spans="1:13" s="23" customFormat="1" ht="12.75" x14ac:dyDescent="0.2">
      <c r="A244" s="74" t="s">
        <v>636</v>
      </c>
      <c r="B244" s="36" t="s">
        <v>317</v>
      </c>
      <c r="C244" s="37" t="s">
        <v>22</v>
      </c>
      <c r="D244" s="73" t="s">
        <v>637</v>
      </c>
      <c r="E244" s="72">
        <v>43272</v>
      </c>
      <c r="F244" s="40">
        <v>12000000</v>
      </c>
      <c r="G244" s="24" t="s">
        <v>17</v>
      </c>
      <c r="H244" s="40">
        <v>5149165.68</v>
      </c>
      <c r="I244" s="53">
        <v>45792</v>
      </c>
      <c r="J244" s="60">
        <v>51455</v>
      </c>
      <c r="K244" s="47" t="s">
        <v>638</v>
      </c>
    </row>
    <row r="245" spans="1:13" s="23" customFormat="1" ht="12.75" x14ac:dyDescent="0.2">
      <c r="A245" s="47" t="s">
        <v>639</v>
      </c>
      <c r="B245" s="73" t="s">
        <v>175</v>
      </c>
      <c r="C245" s="47" t="s">
        <v>42</v>
      </c>
      <c r="D245" s="73" t="s">
        <v>640</v>
      </c>
      <c r="E245" s="75">
        <v>43354</v>
      </c>
      <c r="F245" s="76">
        <v>16000000</v>
      </c>
      <c r="G245" s="24" t="s">
        <v>61</v>
      </c>
      <c r="H245" s="40">
        <v>12427857.470000001</v>
      </c>
      <c r="I245" s="53">
        <v>45184</v>
      </c>
      <c r="J245" s="56">
        <v>50479</v>
      </c>
      <c r="K245" s="47" t="s">
        <v>212</v>
      </c>
    </row>
    <row r="246" spans="1:13" s="23" customFormat="1" ht="12.75" x14ac:dyDescent="0.2">
      <c r="A246" s="47" t="s">
        <v>641</v>
      </c>
      <c r="B246" s="36" t="s">
        <v>580</v>
      </c>
      <c r="C246" s="25" t="s">
        <v>79</v>
      </c>
      <c r="D246" s="38" t="s">
        <v>581</v>
      </c>
      <c r="E246" s="77">
        <v>43353</v>
      </c>
      <c r="F246" s="40">
        <v>500000000</v>
      </c>
      <c r="G246" s="24" t="s">
        <v>17</v>
      </c>
      <c r="H246" s="40">
        <v>500000000</v>
      </c>
      <c r="I246" s="78">
        <v>45910</v>
      </c>
      <c r="J246" s="79">
        <v>45910</v>
      </c>
      <c r="K246" s="47" t="s">
        <v>18</v>
      </c>
    </row>
    <row r="247" spans="1:13" s="23" customFormat="1" ht="12.75" x14ac:dyDescent="0.2">
      <c r="A247" s="47" t="s">
        <v>642</v>
      </c>
      <c r="B247" s="36" t="s">
        <v>14</v>
      </c>
      <c r="C247" s="25" t="s">
        <v>15</v>
      </c>
      <c r="D247" s="38" t="s">
        <v>643</v>
      </c>
      <c r="E247" s="72">
        <v>43588</v>
      </c>
      <c r="F247" s="40">
        <v>30000000</v>
      </c>
      <c r="G247" s="24" t="s">
        <v>17</v>
      </c>
      <c r="H247" s="40">
        <v>0</v>
      </c>
      <c r="I247" s="78" t="s">
        <v>644</v>
      </c>
      <c r="J247" s="79" t="s">
        <v>645</v>
      </c>
      <c r="K247" s="47" t="s">
        <v>646</v>
      </c>
    </row>
    <row r="248" spans="1:13" s="23" customFormat="1" ht="12.75" x14ac:dyDescent="0.2">
      <c r="A248" s="37" t="s">
        <v>647</v>
      </c>
      <c r="B248" s="36" t="s">
        <v>14</v>
      </c>
      <c r="C248" s="25" t="s">
        <v>15</v>
      </c>
      <c r="D248" s="73" t="s">
        <v>648</v>
      </c>
      <c r="E248" s="72">
        <v>43530</v>
      </c>
      <c r="F248" s="40">
        <v>40000000</v>
      </c>
      <c r="G248" s="24" t="s">
        <v>17</v>
      </c>
      <c r="H248" s="80">
        <v>0</v>
      </c>
      <c r="I248" s="81" t="s">
        <v>649</v>
      </c>
      <c r="J248" s="82" t="s">
        <v>650</v>
      </c>
      <c r="K248" s="37" t="s">
        <v>53</v>
      </c>
    </row>
    <row r="249" spans="1:13" s="23" customFormat="1" ht="12.75" x14ac:dyDescent="0.2">
      <c r="A249" s="37" t="s">
        <v>651</v>
      </c>
      <c r="B249" s="36" t="s">
        <v>317</v>
      </c>
      <c r="C249" s="37" t="s">
        <v>22</v>
      </c>
      <c r="D249" s="73" t="s">
        <v>652</v>
      </c>
      <c r="E249" s="72" t="s">
        <v>653</v>
      </c>
      <c r="F249" s="40">
        <v>17600000</v>
      </c>
      <c r="G249" s="24" t="s">
        <v>17</v>
      </c>
      <c r="H249" s="80">
        <v>1044000</v>
      </c>
      <c r="I249" s="81" t="s">
        <v>654</v>
      </c>
      <c r="J249" s="83" t="s">
        <v>655</v>
      </c>
      <c r="K249" s="37" t="s">
        <v>656</v>
      </c>
    </row>
    <row r="250" spans="1:13" s="23" customFormat="1" ht="12.75" x14ac:dyDescent="0.2">
      <c r="A250" s="84" t="s">
        <v>657</v>
      </c>
      <c r="B250" s="36" t="s">
        <v>159</v>
      </c>
      <c r="C250" s="37" t="s">
        <v>79</v>
      </c>
      <c r="D250" s="73" t="s">
        <v>658</v>
      </c>
      <c r="E250" s="72">
        <v>43592</v>
      </c>
      <c r="F250" s="40">
        <v>8000000</v>
      </c>
      <c r="G250" s="24" t="s">
        <v>17</v>
      </c>
      <c r="H250" s="80">
        <v>0</v>
      </c>
      <c r="I250" s="85">
        <v>45423</v>
      </c>
      <c r="J250" s="83">
        <v>50895</v>
      </c>
      <c r="K250" s="47" t="s">
        <v>245</v>
      </c>
    </row>
    <row r="251" spans="1:13" s="23" customFormat="1" ht="12.75" x14ac:dyDescent="0.2">
      <c r="A251" s="84" t="s">
        <v>659</v>
      </c>
      <c r="B251" s="36" t="s">
        <v>317</v>
      </c>
      <c r="C251" s="37" t="s">
        <v>22</v>
      </c>
      <c r="D251" s="73" t="s">
        <v>660</v>
      </c>
      <c r="E251" s="86" t="s">
        <v>661</v>
      </c>
      <c r="F251" s="40">
        <v>9100000</v>
      </c>
      <c r="G251" s="24" t="s">
        <v>17</v>
      </c>
      <c r="H251" s="80">
        <v>9100000</v>
      </c>
      <c r="I251" s="87" t="s">
        <v>662</v>
      </c>
      <c r="J251" s="83" t="s">
        <v>663</v>
      </c>
      <c r="K251" s="37" t="s">
        <v>656</v>
      </c>
    </row>
    <row r="252" spans="1:13" s="23" customFormat="1" ht="12.75" x14ac:dyDescent="0.2">
      <c r="A252" s="84" t="s">
        <v>664</v>
      </c>
      <c r="B252" s="36" t="s">
        <v>290</v>
      </c>
      <c r="C252" s="37" t="s">
        <v>79</v>
      </c>
      <c r="D252" s="73" t="s">
        <v>373</v>
      </c>
      <c r="E252" s="72">
        <v>44106</v>
      </c>
      <c r="F252" s="40">
        <v>50000000</v>
      </c>
      <c r="G252" s="24" t="s">
        <v>61</v>
      </c>
      <c r="H252" s="80">
        <v>0</v>
      </c>
      <c r="I252" s="88">
        <v>45568</v>
      </c>
      <c r="J252" s="83">
        <v>49226</v>
      </c>
      <c r="K252" s="47" t="s">
        <v>53</v>
      </c>
    </row>
    <row r="253" spans="1:13" s="23" customFormat="1" ht="12.75" x14ac:dyDescent="0.2">
      <c r="A253" s="84" t="s">
        <v>665</v>
      </c>
      <c r="B253" s="89" t="s">
        <v>520</v>
      </c>
      <c r="C253" s="84" t="s">
        <v>521</v>
      </c>
      <c r="D253" s="90" t="s">
        <v>666</v>
      </c>
      <c r="E253" s="91" t="s">
        <v>667</v>
      </c>
      <c r="F253" s="92">
        <v>139300000</v>
      </c>
      <c r="G253" s="93" t="s">
        <v>24</v>
      </c>
      <c r="H253" s="94">
        <v>139300000</v>
      </c>
      <c r="I253" s="95" t="s">
        <v>668</v>
      </c>
      <c r="J253" s="96" t="s">
        <v>669</v>
      </c>
      <c r="K253" s="84" t="s">
        <v>656</v>
      </c>
    </row>
    <row r="254" spans="1:13" s="23" customFormat="1" ht="12.75" x14ac:dyDescent="0.2">
      <c r="A254" s="97" t="s">
        <v>670</v>
      </c>
      <c r="B254" s="98" t="s">
        <v>580</v>
      </c>
      <c r="C254" s="98" t="s">
        <v>79</v>
      </c>
      <c r="D254" s="99" t="s">
        <v>581</v>
      </c>
      <c r="E254" s="100" t="s">
        <v>671</v>
      </c>
      <c r="F254" s="101">
        <v>650000000</v>
      </c>
      <c r="G254" s="102" t="s">
        <v>17</v>
      </c>
      <c r="H254" s="103">
        <v>650000000</v>
      </c>
      <c r="I254" s="104" t="s">
        <v>672</v>
      </c>
      <c r="J254" s="105" t="s">
        <v>672</v>
      </c>
      <c r="K254" s="99" t="s">
        <v>656</v>
      </c>
    </row>
    <row r="255" spans="1:13" s="23" customFormat="1" ht="12.75" x14ac:dyDescent="0.2">
      <c r="A255" s="38"/>
      <c r="B255" s="36"/>
      <c r="C255" s="38"/>
      <c r="E255" s="106"/>
      <c r="F255" s="40"/>
      <c r="G255" s="26"/>
      <c r="H255" s="107"/>
      <c r="I255" s="58"/>
      <c r="J255" s="58"/>
      <c r="K255" s="38"/>
    </row>
    <row r="256" spans="1:13" s="23" customFormat="1" ht="12.75" x14ac:dyDescent="0.2">
      <c r="A256" s="38"/>
      <c r="B256" s="36"/>
      <c r="C256" s="38"/>
      <c r="E256" s="106"/>
      <c r="F256" s="108"/>
      <c r="G256" s="26"/>
      <c r="H256" s="40"/>
      <c r="I256" s="56"/>
      <c r="J256" s="60"/>
      <c r="K256" s="38"/>
    </row>
    <row r="257" spans="1:11" s="23" customFormat="1" ht="12.75" x14ac:dyDescent="0.2">
      <c r="A257" s="38"/>
      <c r="B257" s="36"/>
      <c r="C257" s="38"/>
      <c r="D257" s="38"/>
      <c r="E257" s="106"/>
      <c r="F257" s="108"/>
      <c r="G257" s="26"/>
      <c r="H257" s="40"/>
      <c r="I257" s="56"/>
      <c r="J257" s="60"/>
      <c r="K257" s="38"/>
    </row>
    <row r="258" spans="1:11" s="23" customFormat="1" ht="18.75" x14ac:dyDescent="0.3">
      <c r="A258" s="109" t="s">
        <v>673</v>
      </c>
      <c r="B258" s="110"/>
      <c r="C258" s="111"/>
      <c r="D258" s="111"/>
      <c r="E258" s="112"/>
      <c r="F258" s="108"/>
      <c r="G258" s="113"/>
      <c r="H258" s="114"/>
      <c r="I258" s="115"/>
      <c r="J258" s="56"/>
      <c r="K258" s="40"/>
    </row>
    <row r="259" spans="1:11" s="23" customFormat="1" ht="12.75" x14ac:dyDescent="0.2">
      <c r="A259" s="116"/>
      <c r="B259" s="117"/>
      <c r="C259" s="116"/>
      <c r="D259" s="116"/>
      <c r="E259" s="118"/>
      <c r="F259" s="119"/>
      <c r="G259" s="120"/>
      <c r="H259" s="40"/>
      <c r="I259" s="56"/>
      <c r="J259" s="43"/>
      <c r="K259" s="38"/>
    </row>
    <row r="260" spans="1:11" s="23" customFormat="1" ht="12.75" x14ac:dyDescent="0.2">
      <c r="A260" s="16"/>
      <c r="B260" s="30"/>
      <c r="C260" s="16"/>
      <c r="D260" s="18"/>
      <c r="E260" s="19" t="s">
        <v>1</v>
      </c>
      <c r="F260" s="20"/>
      <c r="G260" s="16"/>
      <c r="H260" s="121"/>
      <c r="I260" s="162" t="s">
        <v>2</v>
      </c>
      <c r="J260" s="163"/>
      <c r="K260" s="22"/>
    </row>
    <row r="261" spans="1:11" s="23" customFormat="1" ht="12.75" x14ac:dyDescent="0.2">
      <c r="A261" s="24" t="s">
        <v>3</v>
      </c>
      <c r="B261" s="36" t="s">
        <v>4</v>
      </c>
      <c r="C261" s="24" t="s">
        <v>5</v>
      </c>
      <c r="D261" s="26" t="s">
        <v>6</v>
      </c>
      <c r="E261" s="27" t="s">
        <v>674</v>
      </c>
      <c r="F261" s="28" t="s">
        <v>8</v>
      </c>
      <c r="G261" s="24" t="s">
        <v>9</v>
      </c>
      <c r="H261" s="51" t="s">
        <v>10</v>
      </c>
      <c r="I261" s="122" t="s">
        <v>675</v>
      </c>
      <c r="J261" s="34" t="s">
        <v>12</v>
      </c>
      <c r="K261" s="24" t="s">
        <v>676</v>
      </c>
    </row>
    <row r="262" spans="1:11" s="23" customFormat="1" ht="12.75" x14ac:dyDescent="0.2">
      <c r="A262" s="17">
        <v>10</v>
      </c>
      <c r="B262" s="30" t="s">
        <v>677</v>
      </c>
      <c r="C262" s="22" t="s">
        <v>15</v>
      </c>
      <c r="D262" s="123" t="s">
        <v>678</v>
      </c>
      <c r="E262" s="124">
        <v>33735</v>
      </c>
      <c r="F262" s="21">
        <v>3579043.17</v>
      </c>
      <c r="G262" s="125" t="s">
        <v>17</v>
      </c>
      <c r="H262" s="126">
        <v>1435707.57</v>
      </c>
      <c r="I262" s="34">
        <v>37621</v>
      </c>
      <c r="J262" s="35">
        <v>48395</v>
      </c>
      <c r="K262" s="22" t="s">
        <v>18</v>
      </c>
    </row>
    <row r="263" spans="1:11" s="23" customFormat="1" ht="12.75" x14ac:dyDescent="0.2">
      <c r="A263" s="25">
        <v>11</v>
      </c>
      <c r="B263" s="36" t="s">
        <v>677</v>
      </c>
      <c r="C263" s="37" t="s">
        <v>15</v>
      </c>
      <c r="D263" s="36" t="s">
        <v>679</v>
      </c>
      <c r="E263" s="127">
        <v>33735</v>
      </c>
      <c r="F263" s="40">
        <v>2556459.41</v>
      </c>
      <c r="G263" s="128" t="s">
        <v>17</v>
      </c>
      <c r="H263" s="129">
        <v>1028719.12</v>
      </c>
      <c r="I263" s="42">
        <v>37621</v>
      </c>
      <c r="J263" s="43">
        <v>48395</v>
      </c>
      <c r="K263" s="37" t="s">
        <v>18</v>
      </c>
    </row>
    <row r="264" spans="1:11" s="23" customFormat="1" ht="12.75" x14ac:dyDescent="0.2">
      <c r="A264" s="25">
        <v>14</v>
      </c>
      <c r="B264" s="36" t="s">
        <v>677</v>
      </c>
      <c r="C264" s="37" t="s">
        <v>15</v>
      </c>
      <c r="D264" s="36" t="s">
        <v>680</v>
      </c>
      <c r="E264" s="127">
        <v>33973</v>
      </c>
      <c r="F264" s="40">
        <v>3067751.29</v>
      </c>
      <c r="G264" s="128" t="s">
        <v>17</v>
      </c>
      <c r="H264" s="129">
        <v>1278229.6299999999</v>
      </c>
      <c r="I264" s="42">
        <v>37802</v>
      </c>
      <c r="J264" s="43">
        <v>48579</v>
      </c>
      <c r="K264" s="37" t="s">
        <v>18</v>
      </c>
    </row>
    <row r="265" spans="1:11" s="23" customFormat="1" ht="12.75" x14ac:dyDescent="0.2">
      <c r="A265" s="25">
        <v>27</v>
      </c>
      <c r="B265" s="36" t="s">
        <v>677</v>
      </c>
      <c r="C265" s="37" t="s">
        <v>15</v>
      </c>
      <c r="D265" s="36" t="s">
        <v>681</v>
      </c>
      <c r="E265" s="127">
        <v>34220</v>
      </c>
      <c r="F265" s="40">
        <v>3967381.11</v>
      </c>
      <c r="G265" s="128" t="s">
        <v>17</v>
      </c>
      <c r="H265" s="129">
        <v>1758618.7</v>
      </c>
      <c r="I265" s="42">
        <v>37985</v>
      </c>
      <c r="J265" s="43">
        <v>48943</v>
      </c>
      <c r="K265" s="37" t="s">
        <v>18</v>
      </c>
    </row>
    <row r="266" spans="1:11" s="23" customFormat="1" ht="12.75" x14ac:dyDescent="0.2">
      <c r="A266" s="25">
        <v>43</v>
      </c>
      <c r="B266" s="36" t="s">
        <v>682</v>
      </c>
      <c r="C266" s="37" t="s">
        <v>76</v>
      </c>
      <c r="D266" s="36" t="s">
        <v>683</v>
      </c>
      <c r="E266" s="127">
        <v>34740</v>
      </c>
      <c r="F266" s="40">
        <v>6808760.8399999999</v>
      </c>
      <c r="G266" s="128" t="s">
        <v>17</v>
      </c>
      <c r="H266" s="129">
        <v>2080455.33</v>
      </c>
      <c r="I266" s="42">
        <v>39318</v>
      </c>
      <c r="J266" s="43">
        <v>45712</v>
      </c>
      <c r="K266" s="37" t="s">
        <v>684</v>
      </c>
    </row>
    <row r="267" spans="1:11" s="23" customFormat="1" ht="12.75" x14ac:dyDescent="0.2">
      <c r="A267" s="25">
        <v>44</v>
      </c>
      <c r="B267" s="36" t="s">
        <v>682</v>
      </c>
      <c r="C267" s="37" t="s">
        <v>76</v>
      </c>
      <c r="D267" s="36" t="s">
        <v>685</v>
      </c>
      <c r="E267" s="127">
        <v>34740</v>
      </c>
      <c r="F267" s="40">
        <v>6713939.6900000004</v>
      </c>
      <c r="G267" s="128" t="s">
        <v>17</v>
      </c>
      <c r="H267" s="129">
        <v>2051481.69</v>
      </c>
      <c r="I267" s="42">
        <v>39318</v>
      </c>
      <c r="J267" s="43">
        <v>45712</v>
      </c>
      <c r="K267" s="130" t="s">
        <v>34</v>
      </c>
    </row>
    <row r="268" spans="1:11" s="23" customFormat="1" ht="12.75" x14ac:dyDescent="0.2">
      <c r="A268" s="25">
        <v>54</v>
      </c>
      <c r="B268" s="36" t="s">
        <v>36</v>
      </c>
      <c r="C268" s="37" t="s">
        <v>686</v>
      </c>
      <c r="D268" s="36" t="s">
        <v>687</v>
      </c>
      <c r="E268" s="127">
        <v>35031</v>
      </c>
      <c r="F268" s="40">
        <v>1681000000</v>
      </c>
      <c r="G268" s="128" t="s">
        <v>38</v>
      </c>
      <c r="H268" s="129">
        <v>420250000</v>
      </c>
      <c r="I268" s="42">
        <v>38706</v>
      </c>
      <c r="J268" s="43">
        <v>45828</v>
      </c>
      <c r="K268" s="37" t="s">
        <v>55</v>
      </c>
    </row>
    <row r="269" spans="1:11" s="23" customFormat="1" ht="12.75" x14ac:dyDescent="0.2">
      <c r="A269" s="25">
        <v>61</v>
      </c>
      <c r="B269" s="36" t="s">
        <v>682</v>
      </c>
      <c r="C269" s="37" t="s">
        <v>76</v>
      </c>
      <c r="D269" s="36" t="s">
        <v>688</v>
      </c>
      <c r="E269" s="127">
        <v>34827</v>
      </c>
      <c r="F269" s="40">
        <v>3098741.39</v>
      </c>
      <c r="G269" s="128" t="s">
        <v>17</v>
      </c>
      <c r="H269" s="129">
        <v>1032913.79</v>
      </c>
      <c r="I269" s="42">
        <v>39464</v>
      </c>
      <c r="J269" s="43">
        <v>45855</v>
      </c>
      <c r="K269" s="37" t="s">
        <v>689</v>
      </c>
    </row>
    <row r="270" spans="1:11" s="23" customFormat="1" ht="12.75" x14ac:dyDescent="0.2">
      <c r="A270" s="25">
        <v>68</v>
      </c>
      <c r="B270" s="36" t="s">
        <v>682</v>
      </c>
      <c r="C270" s="37" t="s">
        <v>76</v>
      </c>
      <c r="D270" s="36" t="s">
        <v>690</v>
      </c>
      <c r="E270" s="127">
        <v>35142</v>
      </c>
      <c r="F270" s="40">
        <v>11362051.779999999</v>
      </c>
      <c r="G270" s="128" t="s">
        <v>17</v>
      </c>
      <c r="H270" s="129">
        <v>4102963.13</v>
      </c>
      <c r="I270" s="42">
        <v>39779</v>
      </c>
      <c r="J270" s="43">
        <v>46169</v>
      </c>
      <c r="K270" s="130" t="s">
        <v>34</v>
      </c>
    </row>
    <row r="271" spans="1:11" s="23" customFormat="1" ht="12.75" x14ac:dyDescent="0.2">
      <c r="A271" s="25">
        <v>75</v>
      </c>
      <c r="B271" s="36" t="s">
        <v>36</v>
      </c>
      <c r="C271" s="37" t="s">
        <v>686</v>
      </c>
      <c r="D271" s="131" t="s">
        <v>691</v>
      </c>
      <c r="E271" s="127">
        <v>35418</v>
      </c>
      <c r="F271" s="40">
        <v>3072399526</v>
      </c>
      <c r="G271" s="128" t="s">
        <v>38</v>
      </c>
      <c r="H271" s="129">
        <v>974168000</v>
      </c>
      <c r="I271" s="42">
        <v>39010</v>
      </c>
      <c r="J271" s="43">
        <v>46315</v>
      </c>
      <c r="K271" s="37" t="s">
        <v>692</v>
      </c>
    </row>
    <row r="272" spans="1:11" s="23" customFormat="1" ht="12.75" x14ac:dyDescent="0.2">
      <c r="A272" s="25">
        <v>92</v>
      </c>
      <c r="B272" s="36" t="s">
        <v>677</v>
      </c>
      <c r="C272" s="37" t="s">
        <v>15</v>
      </c>
      <c r="D272" s="36" t="s">
        <v>693</v>
      </c>
      <c r="E272" s="127">
        <v>35880</v>
      </c>
      <c r="F272" s="40">
        <v>1073712.95</v>
      </c>
      <c r="G272" s="128" t="s">
        <v>17</v>
      </c>
      <c r="H272" s="129">
        <v>644227.67000000004</v>
      </c>
      <c r="I272" s="42">
        <v>39812</v>
      </c>
      <c r="J272" s="43">
        <v>50586</v>
      </c>
      <c r="K272" s="37" t="s">
        <v>694</v>
      </c>
    </row>
    <row r="273" spans="1:11" s="23" customFormat="1" ht="12.75" x14ac:dyDescent="0.2">
      <c r="A273" s="25" t="s">
        <v>695</v>
      </c>
      <c r="B273" s="36" t="s">
        <v>682</v>
      </c>
      <c r="C273" s="37" t="s">
        <v>76</v>
      </c>
      <c r="D273" s="36" t="s">
        <v>696</v>
      </c>
      <c r="E273" s="127">
        <v>36657</v>
      </c>
      <c r="F273" s="40">
        <v>27475507.030000001</v>
      </c>
      <c r="G273" s="128" t="s">
        <v>17</v>
      </c>
      <c r="H273" s="129">
        <v>25416218.420000002</v>
      </c>
      <c r="I273" s="42">
        <v>45729</v>
      </c>
      <c r="J273" s="43">
        <v>49565</v>
      </c>
      <c r="K273" s="47" t="s">
        <v>274</v>
      </c>
    </row>
    <row r="274" spans="1:11" s="23" customFormat="1" ht="12.75" x14ac:dyDescent="0.2">
      <c r="A274" s="25" t="s">
        <v>697</v>
      </c>
      <c r="B274" s="36" t="s">
        <v>682</v>
      </c>
      <c r="C274" s="37" t="s">
        <v>76</v>
      </c>
      <c r="D274" s="36" t="s">
        <v>698</v>
      </c>
      <c r="E274" s="127">
        <v>36657</v>
      </c>
      <c r="F274" s="40">
        <v>3511394.94</v>
      </c>
      <c r="G274" s="128" t="s">
        <v>17</v>
      </c>
      <c r="H274" s="129">
        <v>3511394.94</v>
      </c>
      <c r="I274" s="42" t="s">
        <v>699</v>
      </c>
      <c r="J274" s="43">
        <v>49565</v>
      </c>
      <c r="K274" s="47" t="s">
        <v>274</v>
      </c>
    </row>
    <row r="275" spans="1:11" s="23" customFormat="1" ht="12.75" x14ac:dyDescent="0.2">
      <c r="A275" s="25" t="s">
        <v>700</v>
      </c>
      <c r="B275" s="36" t="s">
        <v>159</v>
      </c>
      <c r="C275" s="37" t="s">
        <v>79</v>
      </c>
      <c r="D275" s="36" t="s">
        <v>691</v>
      </c>
      <c r="E275" s="127">
        <v>37194</v>
      </c>
      <c r="F275" s="40">
        <v>30000000</v>
      </c>
      <c r="G275" s="128" t="s">
        <v>17</v>
      </c>
      <c r="H275" s="129">
        <v>5653846.2300000004</v>
      </c>
      <c r="I275" s="42" t="s">
        <v>701</v>
      </c>
      <c r="J275" s="43">
        <v>45762</v>
      </c>
      <c r="K275" s="37" t="s">
        <v>692</v>
      </c>
    </row>
    <row r="276" spans="1:11" s="23" customFormat="1" ht="12.75" x14ac:dyDescent="0.2">
      <c r="A276" s="25" t="s">
        <v>702</v>
      </c>
      <c r="B276" s="36" t="s">
        <v>703</v>
      </c>
      <c r="C276" s="37" t="s">
        <v>704</v>
      </c>
      <c r="D276" s="36" t="s">
        <v>705</v>
      </c>
      <c r="E276" s="127">
        <v>38280</v>
      </c>
      <c r="F276" s="132">
        <v>28983819060</v>
      </c>
      <c r="G276" s="128" t="s">
        <v>706</v>
      </c>
      <c r="H276" s="129">
        <v>21013255000</v>
      </c>
      <c r="I276" s="42">
        <v>42114</v>
      </c>
      <c r="J276" s="43">
        <v>49237</v>
      </c>
      <c r="K276" s="37" t="s">
        <v>692</v>
      </c>
    </row>
    <row r="277" spans="1:11" s="23" customFormat="1" ht="12.75" x14ac:dyDescent="0.2">
      <c r="A277" s="25" t="s">
        <v>707</v>
      </c>
      <c r="B277" s="36" t="s">
        <v>159</v>
      </c>
      <c r="C277" s="37" t="s">
        <v>79</v>
      </c>
      <c r="D277" s="36" t="s">
        <v>708</v>
      </c>
      <c r="E277" s="127">
        <v>38327</v>
      </c>
      <c r="F277" s="40">
        <v>40000000</v>
      </c>
      <c r="G277" s="128" t="s">
        <v>17</v>
      </c>
      <c r="H277" s="129">
        <v>11072142.970000001</v>
      </c>
      <c r="I277" s="42">
        <v>40913</v>
      </c>
      <c r="J277" s="43">
        <v>45296</v>
      </c>
      <c r="K277" s="37" t="s">
        <v>692</v>
      </c>
    </row>
    <row r="278" spans="1:11" s="23" customFormat="1" ht="12.75" x14ac:dyDescent="0.2">
      <c r="A278" s="25" t="s">
        <v>709</v>
      </c>
      <c r="B278" s="36" t="s">
        <v>677</v>
      </c>
      <c r="C278" s="37" t="s">
        <v>15</v>
      </c>
      <c r="D278" s="36" t="s">
        <v>710</v>
      </c>
      <c r="E278" s="127">
        <v>38309</v>
      </c>
      <c r="F278" s="132">
        <v>3488140.49</v>
      </c>
      <c r="G278" s="128" t="s">
        <v>17</v>
      </c>
      <c r="H278" s="129">
        <v>2855805.93</v>
      </c>
      <c r="I278" s="42">
        <v>42185</v>
      </c>
      <c r="J278" s="43">
        <v>52961</v>
      </c>
      <c r="K278" s="37" t="s">
        <v>692</v>
      </c>
    </row>
    <row r="279" spans="1:11" s="23" customFormat="1" ht="12.75" x14ac:dyDescent="0.2">
      <c r="A279" s="25" t="s">
        <v>711</v>
      </c>
      <c r="B279" s="36" t="s">
        <v>290</v>
      </c>
      <c r="C279" s="37" t="s">
        <v>79</v>
      </c>
      <c r="D279" s="36" t="s">
        <v>92</v>
      </c>
      <c r="E279" s="127">
        <v>39218</v>
      </c>
      <c r="F279" s="40">
        <v>12465685.640000001</v>
      </c>
      <c r="G279" s="128" t="s">
        <v>17</v>
      </c>
      <c r="H279" s="129">
        <v>2591747.7799999998</v>
      </c>
      <c r="I279" s="42">
        <v>40457</v>
      </c>
      <c r="J279" s="43">
        <v>44657</v>
      </c>
      <c r="K279" s="37" t="s">
        <v>92</v>
      </c>
    </row>
    <row r="280" spans="1:11" s="23" customFormat="1" ht="12.75" x14ac:dyDescent="0.2">
      <c r="A280" s="25" t="s">
        <v>712</v>
      </c>
      <c r="B280" s="36" t="s">
        <v>14</v>
      </c>
      <c r="C280" s="37" t="s">
        <v>15</v>
      </c>
      <c r="D280" s="36" t="s">
        <v>713</v>
      </c>
      <c r="E280" s="127">
        <v>42185</v>
      </c>
      <c r="F280" s="40">
        <v>40000000</v>
      </c>
      <c r="G280" s="128" t="s">
        <v>17</v>
      </c>
      <c r="H280" s="129">
        <v>5231788.5999999996</v>
      </c>
      <c r="I280" s="42">
        <v>44377</v>
      </c>
      <c r="J280" s="43">
        <v>47482</v>
      </c>
      <c r="K280" s="37" t="s">
        <v>171</v>
      </c>
    </row>
    <row r="281" spans="1:11" s="23" customFormat="1" ht="12.75" x14ac:dyDescent="0.2">
      <c r="A281" s="133" t="s">
        <v>714</v>
      </c>
      <c r="B281" s="25" t="s">
        <v>570</v>
      </c>
      <c r="C281" s="37" t="s">
        <v>79</v>
      </c>
      <c r="D281" s="38" t="s">
        <v>715</v>
      </c>
      <c r="E281" s="127">
        <v>42166</v>
      </c>
      <c r="F281" s="134">
        <v>20064589.010000002</v>
      </c>
      <c r="G281" s="128" t="s">
        <v>17</v>
      </c>
      <c r="H281" s="129">
        <v>11999922.039999999</v>
      </c>
      <c r="I281" s="53">
        <v>43003</v>
      </c>
      <c r="J281" s="60" t="s">
        <v>716</v>
      </c>
      <c r="K281" s="37" t="s">
        <v>715</v>
      </c>
    </row>
    <row r="282" spans="1:11" s="23" customFormat="1" ht="12.75" x14ac:dyDescent="0.2">
      <c r="A282" s="37" t="s">
        <v>717</v>
      </c>
      <c r="B282" s="36" t="s">
        <v>290</v>
      </c>
      <c r="C282" s="37" t="s">
        <v>79</v>
      </c>
      <c r="D282" s="38" t="s">
        <v>718</v>
      </c>
      <c r="E282" s="127" t="s">
        <v>415</v>
      </c>
      <c r="F282" s="134">
        <v>218000000</v>
      </c>
      <c r="G282" s="128" t="s">
        <v>17</v>
      </c>
      <c r="H282" s="129">
        <v>148846153.84</v>
      </c>
      <c r="I282" s="53">
        <v>43383</v>
      </c>
      <c r="J282" s="60">
        <v>47948</v>
      </c>
      <c r="K282" s="37" t="s">
        <v>55</v>
      </c>
    </row>
    <row r="283" spans="1:11" s="23" customFormat="1" ht="12.75" x14ac:dyDescent="0.2">
      <c r="A283" s="135" t="s">
        <v>719</v>
      </c>
      <c r="B283" s="117" t="str">
        <f>B265</f>
        <v>KFW</v>
      </c>
      <c r="C283" s="135" t="str">
        <f>C282</f>
        <v>Institucion Financiar</v>
      </c>
      <c r="D283" s="116" t="s">
        <v>720</v>
      </c>
      <c r="E283" s="136" t="s">
        <v>721</v>
      </c>
      <c r="F283" s="137">
        <v>50000000</v>
      </c>
      <c r="G283" s="138" t="s">
        <v>17</v>
      </c>
      <c r="H283" s="139">
        <v>0</v>
      </c>
      <c r="I283" s="159">
        <v>45290</v>
      </c>
      <c r="J283" s="140" t="s">
        <v>722</v>
      </c>
      <c r="K283" s="135" t="s">
        <v>171</v>
      </c>
    </row>
    <row r="284" spans="1:11" s="23" customFormat="1" ht="12.75" x14ac:dyDescent="0.2">
      <c r="A284" s="38"/>
      <c r="B284" s="110"/>
      <c r="C284" s="111"/>
      <c r="D284" s="111"/>
      <c r="E284" s="141"/>
      <c r="F284" s="40"/>
      <c r="G284" s="29"/>
      <c r="H284" s="40"/>
      <c r="I284" s="142"/>
      <c r="J284" s="143"/>
      <c r="K284" s="38"/>
    </row>
    <row r="285" spans="1:11" s="23" customFormat="1" ht="12.75" x14ac:dyDescent="0.2">
      <c r="A285" s="38"/>
      <c r="B285" s="110"/>
      <c r="C285" s="111"/>
      <c r="D285" s="111"/>
      <c r="E285" s="141"/>
      <c r="F285" s="40"/>
      <c r="G285" s="29"/>
      <c r="H285" s="40"/>
      <c r="I285" s="142"/>
      <c r="J285" s="143"/>
      <c r="K285" s="38"/>
    </row>
    <row r="286" spans="1:11" x14ac:dyDescent="0.25">
      <c r="A286" s="144" t="s">
        <v>723</v>
      </c>
      <c r="B286" s="2"/>
      <c r="C286" s="3"/>
      <c r="D286" s="3"/>
      <c r="E286" s="4"/>
      <c r="F286" s="145"/>
      <c r="G286" s="145"/>
      <c r="H286" s="145"/>
      <c r="I286" s="146"/>
      <c r="J286" s="147"/>
      <c r="K286" s="145"/>
    </row>
    <row r="287" spans="1:11" x14ac:dyDescent="0.25">
      <c r="A287" s="148" t="s">
        <v>724</v>
      </c>
      <c r="B287" s="2"/>
      <c r="C287" s="3"/>
      <c r="D287" s="3"/>
      <c r="E287" s="4"/>
      <c r="F287" s="108"/>
      <c r="G287" s="108"/>
      <c r="H287" s="108"/>
      <c r="I287" s="149"/>
      <c r="J287" s="147"/>
      <c r="K287" s="145"/>
    </row>
    <row r="288" spans="1:11" x14ac:dyDescent="0.25">
      <c r="A288" s="148"/>
      <c r="B288" s="2"/>
      <c r="C288" s="3"/>
      <c r="D288" s="3"/>
      <c r="E288" s="4"/>
      <c r="F288" s="108"/>
      <c r="G288" s="108"/>
      <c r="H288" s="108"/>
      <c r="J288" s="147"/>
      <c r="K288" s="145"/>
    </row>
    <row r="289" spans="1:14" x14ac:dyDescent="0.25">
      <c r="A289" s="148"/>
      <c r="B289" s="2"/>
      <c r="C289" s="3"/>
      <c r="D289" s="3"/>
      <c r="E289" s="4"/>
      <c r="F289" s="108"/>
      <c r="G289" s="26"/>
      <c r="H289" s="41"/>
      <c r="I289" s="41"/>
      <c r="J289" s="41"/>
      <c r="K289" s="151"/>
      <c r="L289" s="152">
        <v>43854919.776000001</v>
      </c>
      <c r="M289" s="153">
        <f>L289-J289</f>
        <v>43854919.776000001</v>
      </c>
    </row>
    <row r="290" spans="1:14" x14ac:dyDescent="0.25">
      <c r="B290" s="154"/>
      <c r="G290" s="41"/>
      <c r="H290" s="156"/>
      <c r="I290" s="41"/>
      <c r="J290" s="41"/>
      <c r="K290" s="41"/>
      <c r="N290" s="153"/>
    </row>
    <row r="295" spans="1:14" x14ac:dyDescent="0.25">
      <c r="B295" s="9"/>
      <c r="E295" s="9"/>
      <c r="H295" s="9"/>
      <c r="I295" s="9"/>
      <c r="J295" s="9"/>
    </row>
  </sheetData>
  <autoFilter ref="A4:N254"/>
  <mergeCells count="2">
    <mergeCell ref="I3:J3"/>
    <mergeCell ref="I260:J260"/>
  </mergeCells>
  <hyperlinks>
    <hyperlink ref="K270" r:id="rId1" display="http://www.google.com/url?q=http://www.transporti.gov.al/&amp;sa=U&amp;ved=0CBQQFjAAahUKEwjxoN-K0-LIAhXCXCwKHVGuBEo&amp;usg=AFQjCNGGexP9EzLpr4wa1JXEVTkjUMFofw"/>
    <hyperlink ref="K267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C35" sqref="C35"/>
    </sheetView>
  </sheetViews>
  <sheetFormatPr defaultRowHeight="12.75" x14ac:dyDescent="0.2"/>
  <cols>
    <col min="1" max="1" width="27.28515625" style="372" customWidth="1"/>
    <col min="2" max="2" width="20.28515625" style="372" customWidth="1"/>
    <col min="3" max="3" width="14.5703125" style="372" customWidth="1"/>
    <col min="4" max="4" width="11.140625" style="372" customWidth="1"/>
    <col min="5" max="5" width="13.7109375" style="372" customWidth="1"/>
    <col min="6" max="6" width="16" style="372" customWidth="1"/>
    <col min="7" max="7" width="20.5703125" style="372" customWidth="1"/>
    <col min="8" max="16384" width="9.140625" style="372"/>
  </cols>
  <sheetData>
    <row r="3" spans="1:8" ht="15" x14ac:dyDescent="0.25">
      <c r="A3" s="371"/>
      <c r="B3" s="371"/>
      <c r="C3" s="371"/>
      <c r="D3" s="371"/>
      <c r="E3" s="371"/>
      <c r="F3" s="371"/>
      <c r="G3" s="371"/>
      <c r="H3" s="371"/>
    </row>
    <row r="4" spans="1:8" ht="15" x14ac:dyDescent="0.25">
      <c r="A4" s="373" t="s">
        <v>954</v>
      </c>
      <c r="B4" s="373"/>
      <c r="C4" s="373"/>
      <c r="D4" s="373"/>
      <c r="E4" s="373"/>
      <c r="F4" s="373"/>
      <c r="G4" s="374"/>
      <c r="H4" s="371"/>
    </row>
    <row r="5" spans="1:8" ht="15" x14ac:dyDescent="0.25">
      <c r="A5" s="374"/>
      <c r="B5" s="374"/>
      <c r="C5" s="374"/>
      <c r="D5" s="375"/>
      <c r="E5" s="374"/>
      <c r="F5" s="376"/>
      <c r="G5" s="377" t="s">
        <v>955</v>
      </c>
      <c r="H5" s="371"/>
    </row>
    <row r="6" spans="1:8" x14ac:dyDescent="0.2">
      <c r="A6" s="378" t="s">
        <v>956</v>
      </c>
      <c r="B6" s="379" t="s">
        <v>924</v>
      </c>
      <c r="C6" s="380" t="s">
        <v>925</v>
      </c>
      <c r="D6" s="381" t="s">
        <v>8</v>
      </c>
      <c r="E6" s="378" t="s">
        <v>957</v>
      </c>
      <c r="F6" s="382" t="s">
        <v>957</v>
      </c>
      <c r="G6" s="382" t="s">
        <v>10</v>
      </c>
    </row>
    <row r="7" spans="1:8" x14ac:dyDescent="0.2">
      <c r="A7" s="383" t="s">
        <v>923</v>
      </c>
      <c r="B7" s="384"/>
      <c r="C7" s="385"/>
      <c r="D7" s="386"/>
      <c r="E7" s="383" t="s">
        <v>7</v>
      </c>
      <c r="F7" s="387" t="s">
        <v>930</v>
      </c>
      <c r="G7" s="383" t="s">
        <v>929</v>
      </c>
    </row>
    <row r="8" spans="1:8" x14ac:dyDescent="0.2">
      <c r="A8" s="388" t="s">
        <v>958</v>
      </c>
      <c r="B8" s="389" t="s">
        <v>959</v>
      </c>
      <c r="C8" s="390" t="s">
        <v>960</v>
      </c>
      <c r="D8" s="391">
        <v>100</v>
      </c>
      <c r="E8" s="392" t="s">
        <v>961</v>
      </c>
      <c r="F8" s="393" t="s">
        <v>962</v>
      </c>
      <c r="G8" s="394">
        <v>10.405573830000003</v>
      </c>
    </row>
    <row r="9" spans="1:8" x14ac:dyDescent="0.2">
      <c r="A9" s="388" t="s">
        <v>958</v>
      </c>
      <c r="B9" s="389" t="s">
        <v>959</v>
      </c>
      <c r="C9" s="390" t="s">
        <v>963</v>
      </c>
      <c r="D9" s="391">
        <v>200</v>
      </c>
      <c r="E9" s="392" t="s">
        <v>964</v>
      </c>
      <c r="F9" s="393" t="s">
        <v>965</v>
      </c>
      <c r="G9" s="394">
        <v>110.28787034140703</v>
      </c>
    </row>
    <row r="10" spans="1:8" x14ac:dyDescent="0.2">
      <c r="A10" s="388" t="s">
        <v>966</v>
      </c>
      <c r="B10" s="395" t="s">
        <v>967</v>
      </c>
      <c r="C10" s="396" t="s">
        <v>968</v>
      </c>
      <c r="D10" s="397">
        <v>113</v>
      </c>
      <c r="E10" s="392" t="s">
        <v>969</v>
      </c>
      <c r="F10" s="393" t="s">
        <v>936</v>
      </c>
      <c r="G10" s="394">
        <v>3.0642322799999984</v>
      </c>
    </row>
    <row r="11" spans="1:8" x14ac:dyDescent="0.2">
      <c r="A11" s="388" t="s">
        <v>970</v>
      </c>
      <c r="B11" s="395" t="s">
        <v>971</v>
      </c>
      <c r="C11" s="396" t="s">
        <v>972</v>
      </c>
      <c r="D11" s="397">
        <v>420</v>
      </c>
      <c r="E11" s="392" t="s">
        <v>973</v>
      </c>
      <c r="F11" s="393" t="s">
        <v>974</v>
      </c>
      <c r="G11" s="394">
        <v>27.769543002928792</v>
      </c>
    </row>
    <row r="12" spans="1:8" x14ac:dyDescent="0.2">
      <c r="A12" s="388" t="s">
        <v>975</v>
      </c>
      <c r="B12" s="395" t="s">
        <v>976</v>
      </c>
      <c r="C12" s="396" t="s">
        <v>972</v>
      </c>
      <c r="D12" s="397">
        <v>800</v>
      </c>
      <c r="E12" s="392" t="s">
        <v>977</v>
      </c>
      <c r="F12" s="393" t="s">
        <v>978</v>
      </c>
      <c r="G12" s="394">
        <v>320.87664991134108</v>
      </c>
    </row>
    <row r="13" spans="1:8" x14ac:dyDescent="0.2">
      <c r="A13" s="398" t="s">
        <v>979</v>
      </c>
      <c r="B13" s="399" t="s">
        <v>980</v>
      </c>
      <c r="C13" s="400" t="s">
        <v>981</v>
      </c>
      <c r="D13" s="401">
        <v>107</v>
      </c>
      <c r="E13" s="402" t="s">
        <v>982</v>
      </c>
      <c r="F13" s="403" t="s">
        <v>983</v>
      </c>
      <c r="G13" s="404">
        <v>33.921544153015894</v>
      </c>
    </row>
    <row r="14" spans="1:8" ht="15" x14ac:dyDescent="0.25">
      <c r="A14" s="405" t="s">
        <v>984</v>
      </c>
      <c r="B14" s="406"/>
      <c r="C14" s="406"/>
      <c r="D14" s="406"/>
      <c r="E14" s="406"/>
      <c r="F14" s="406"/>
      <c r="G14" s="407"/>
    </row>
    <row r="15" spans="1:8" ht="15" x14ac:dyDescent="0.25">
      <c r="A15" s="371"/>
      <c r="B15" s="371"/>
      <c r="C15" s="371"/>
      <c r="D15" s="371"/>
      <c r="E15" s="371"/>
      <c r="F15" s="371"/>
      <c r="G15" s="371"/>
      <c r="H15" s="371"/>
    </row>
    <row r="16" spans="1:8" ht="15" x14ac:dyDescent="0.25">
      <c r="H16" s="371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Pushteti lokal 6 M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2020-07-23T13:27:00Z</dcterms:created>
  <dcterms:modified xsi:type="dcterms:W3CDTF">2020-07-27T12:30:12Z</dcterms:modified>
</cp:coreProperties>
</file>