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4000" windowHeight="9435"/>
  </bookViews>
  <sheets>
    <sheet name="Sheet1" sheetId="1" r:id="rId1"/>
  </sheets>
  <definedNames>
    <definedName name="OLE_LINK3" localSheetId="0">Sheet1!$U$55</definedName>
    <definedName name="_xlnm.Print_Area" localSheetId="0">Sheet1!$A$1:$R$70</definedName>
    <definedName name="_xlnm.Print_Titles" localSheetId="0">Sheet1!$5:$7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33" i="1"/>
  <c r="R69" i="1" l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8" i="1"/>
  <c r="E69" i="1"/>
  <c r="P69" i="1"/>
  <c r="O69" i="1" l="1"/>
  <c r="N62" i="1" l="1"/>
  <c r="N51" i="1"/>
  <c r="N45" i="1"/>
  <c r="N38" i="1"/>
  <c r="Q69" i="1" l="1"/>
  <c r="J54" i="1" l="1"/>
  <c r="J26" i="1"/>
  <c r="F46" i="1" l="1"/>
  <c r="K60" i="1" l="1"/>
  <c r="N69" i="1" l="1"/>
  <c r="M69" i="1"/>
  <c r="L69" i="1"/>
  <c r="J69" i="1"/>
  <c r="G69" i="1"/>
  <c r="F69" i="1"/>
  <c r="D69" i="1"/>
  <c r="K66" i="1"/>
  <c r="K69" i="1" l="1"/>
  <c r="I69" i="1"/>
  <c r="H69" i="1"/>
</calcChain>
</file>

<file path=xl/sharedStrings.xml><?xml version="1.0" encoding="utf-8"?>
<sst xmlns="http://schemas.openxmlformats.org/spreadsheetml/2006/main" count="85" uniqueCount="84">
  <si>
    <t xml:space="preserve">Bashkitë </t>
  </si>
  <si>
    <t>Transfertat e pakushtëzuara sektoriale</t>
  </si>
  <si>
    <t>Totali</t>
  </si>
  <si>
    <t>Konviktet e arsimit parauniversitar</t>
  </si>
  <si>
    <t>Arsimi parashkollor</t>
  </si>
  <si>
    <t>Arsimi parauniversitar</t>
  </si>
  <si>
    <t>Mbrojtja nga zjarri</t>
  </si>
  <si>
    <t>Mbrojtja sociale</t>
  </si>
  <si>
    <t xml:space="preserve">Administrimi i pyjeve </t>
  </si>
  <si>
    <t>Rrugët</t>
  </si>
  <si>
    <t>Ujitja dhe Kullimi</t>
  </si>
  <si>
    <t xml:space="preserve"> Klubet shumësportëshe "Partizani dhe "Studenti"</t>
  </si>
  <si>
    <t>Ndarë me formulë për personelin mësimor</t>
  </si>
  <si>
    <t>Për stafin mbështetës</t>
  </si>
  <si>
    <t>Belsh</t>
  </si>
  <si>
    <t>Berat</t>
  </si>
  <si>
    <t>Bulqizë</t>
  </si>
  <si>
    <t>Cërrik</t>
  </si>
  <si>
    <t>Delvinë</t>
  </si>
  <si>
    <t>Devoll</t>
  </si>
  <si>
    <t>Dibër</t>
  </si>
  <si>
    <t>Divjakë</t>
  </si>
  <si>
    <t>Dropull</t>
  </si>
  <si>
    <t>Durrës</t>
  </si>
  <si>
    <t>Elbasan</t>
  </si>
  <si>
    <t>Fier</t>
  </si>
  <si>
    <t>Finiq</t>
  </si>
  <si>
    <t>Fushë Arrëz</t>
  </si>
  <si>
    <t>Gjirokastër</t>
  </si>
  <si>
    <t>Gramsh</t>
  </si>
  <si>
    <t>Has</t>
  </si>
  <si>
    <t>Himarë</t>
  </si>
  <si>
    <t>Kamëz</t>
  </si>
  <si>
    <t>Kavajë</t>
  </si>
  <si>
    <t>Këlcyrë</t>
  </si>
  <si>
    <t>Klos</t>
  </si>
  <si>
    <t>Kolonjë</t>
  </si>
  <si>
    <t>Konispol</t>
  </si>
  <si>
    <t>Korçë</t>
  </si>
  <si>
    <t>Krujë</t>
  </si>
  <si>
    <t>Kuçovë</t>
  </si>
  <si>
    <t>Kukës</t>
  </si>
  <si>
    <t>Kurbin</t>
  </si>
  <si>
    <t>Lezhë</t>
  </si>
  <si>
    <t>Libohovë</t>
  </si>
  <si>
    <t>Librazhd</t>
  </si>
  <si>
    <t>Lushnje</t>
  </si>
  <si>
    <t>Malësi e Madhe</t>
  </si>
  <si>
    <t>Maliq</t>
  </si>
  <si>
    <t>Mallakastër</t>
  </si>
  <si>
    <t>Mat</t>
  </si>
  <si>
    <t>Memaliaj</t>
  </si>
  <si>
    <t>Mirditë</t>
  </si>
  <si>
    <t>Patos</t>
  </si>
  <si>
    <t>Peqin</t>
  </si>
  <si>
    <t>Përmet</t>
  </si>
  <si>
    <t>Pogradec</t>
  </si>
  <si>
    <t>Poliçan</t>
  </si>
  <si>
    <t>Përrenjas</t>
  </si>
  <si>
    <t>Pukë</t>
  </si>
  <si>
    <t>Pustec</t>
  </si>
  <si>
    <t>Roskovec</t>
  </si>
  <si>
    <t>Rrogozhinë</t>
  </si>
  <si>
    <t>Sarandë</t>
  </si>
  <si>
    <t>Selenicë</t>
  </si>
  <si>
    <t>Shijak</t>
  </si>
  <si>
    <t>Shkodër</t>
  </si>
  <si>
    <t>Skrapar</t>
  </si>
  <si>
    <t>Tepelenë</t>
  </si>
  <si>
    <t>Tiranë</t>
  </si>
  <si>
    <t>Tropojë</t>
  </si>
  <si>
    <t>Ura Vajgurore</t>
  </si>
  <si>
    <t>Vau i Dejës</t>
  </si>
  <si>
    <t>Vlorë</t>
  </si>
  <si>
    <t>Vorë</t>
  </si>
  <si>
    <t>Tab.3</t>
  </si>
  <si>
    <t>Në mijë lekë</t>
  </si>
  <si>
    <t>Nr.</t>
  </si>
  <si>
    <t>Transferta e pakushtëzuar për bashkitë për vitin 2021</t>
  </si>
  <si>
    <t>Transferta e pakushtëzuar e përgjithshme  2021</t>
  </si>
  <si>
    <t>Mbrojtja civile</t>
  </si>
  <si>
    <t>Transfertë specifike</t>
  </si>
  <si>
    <t>Shtesë nga Kuvendi, "Transfertë e pakushtëzuar për vitin 2021"</t>
  </si>
  <si>
    <t xml:space="preserve">Shtesë nga Kuvendi  "Transfertë e pakushtëzuar sektoriale për investime në rrugë"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</si>
</sst>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rgb="FF00000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  <font>
      <sz val="11"/>
      <color rgb="FF000000"/>
      <name val="Arial"/>
      <family val="2"/>
    </font>
    <font>
      <b/>
      <sz val="16"/>
      <color rgb="FF000000"/>
      <name val="Arial"/>
      <family val="2"/>
    </font>
    <font>
      <i/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C0C0C0"/>
        <bgColor rgb="FF000000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9" fontId="16" fillId="0" borderId="0" applyFont="0" applyFill="0" applyBorder="0" applyAlignment="0" applyProtection="0"/>
  </cellStyleXfs>
  <cellXfs count="81">
    <xf numFmtId="0" fontId="0" fillId="0" borderId="0" xfId="0"/>
    <xf numFmtId="0" fontId="5" fillId="0" borderId="4" xfId="1" applyFont="1" applyFill="1" applyBorder="1" applyAlignment="1">
      <alignment horizontal="center" vertical="center"/>
    </xf>
    <xf numFmtId="0" fontId="5" fillId="2" borderId="5" xfId="1" applyFont="1" applyFill="1" applyBorder="1" applyAlignment="1"/>
    <xf numFmtId="3" fontId="6" fillId="2" borderId="2" xfId="1" applyNumberFormat="1" applyFont="1" applyFill="1" applyBorder="1"/>
    <xf numFmtId="0" fontId="5" fillId="0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/>
    <xf numFmtId="3" fontId="6" fillId="2" borderId="3" xfId="1" applyNumberFormat="1" applyFont="1" applyFill="1" applyBorder="1"/>
    <xf numFmtId="3" fontId="6" fillId="4" borderId="3" xfId="1" applyNumberFormat="1" applyFont="1" applyFill="1" applyBorder="1"/>
    <xf numFmtId="0" fontId="6" fillId="2" borderId="7" xfId="1" applyFont="1" applyFill="1" applyBorder="1" applyAlignment="1"/>
    <xf numFmtId="0" fontId="5" fillId="2" borderId="6" xfId="1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right"/>
    </xf>
    <xf numFmtId="0" fontId="5" fillId="0" borderId="7" xfId="1" applyFont="1" applyFill="1" applyBorder="1" applyAlignment="1"/>
    <xf numFmtId="3" fontId="6" fillId="2" borderId="3" xfId="0" applyNumberFormat="1" applyFont="1" applyFill="1" applyBorder="1"/>
    <xf numFmtId="0" fontId="5" fillId="0" borderId="8" xfId="1" applyFont="1" applyFill="1" applyBorder="1" applyAlignment="1">
      <alignment horizontal="center" vertical="center"/>
    </xf>
    <xf numFmtId="3" fontId="2" fillId="2" borderId="10" xfId="1" applyNumberFormat="1" applyFont="1" applyFill="1" applyBorder="1" applyAlignment="1">
      <alignment horizontal="right" vertical="center"/>
    </xf>
    <xf numFmtId="3" fontId="4" fillId="2" borderId="10" xfId="1" applyNumberFormat="1" applyFont="1" applyFill="1" applyBorder="1" applyAlignment="1">
      <alignment horizontal="right" vertical="center"/>
    </xf>
    <xf numFmtId="0" fontId="10" fillId="0" borderId="0" xfId="1" applyFont="1" applyFill="1" applyBorder="1"/>
    <xf numFmtId="0" fontId="0" fillId="0" borderId="0" xfId="0" applyFont="1" applyFill="1" applyBorder="1"/>
    <xf numFmtId="0" fontId="10" fillId="3" borderId="0" xfId="1" applyFont="1" applyFill="1" applyBorder="1"/>
    <xf numFmtId="3" fontId="10" fillId="0" borderId="0" xfId="1" applyNumberFormat="1" applyFont="1" applyFill="1" applyBorder="1"/>
    <xf numFmtId="3" fontId="10" fillId="3" borderId="0" xfId="1" applyNumberFormat="1" applyFont="1" applyFill="1" applyBorder="1"/>
    <xf numFmtId="0" fontId="11" fillId="0" borderId="0" xfId="1" applyFont="1" applyFill="1" applyBorder="1" applyAlignment="1">
      <alignment horizontal="center"/>
    </xf>
    <xf numFmtId="3" fontId="0" fillId="0" borderId="0" xfId="0" applyNumberFormat="1"/>
    <xf numFmtId="1" fontId="0" fillId="0" borderId="0" xfId="0" applyNumberFormat="1"/>
    <xf numFmtId="0" fontId="0" fillId="0" borderId="0" xfId="0" applyBorder="1"/>
    <xf numFmtId="3" fontId="8" fillId="2" borderId="0" xfId="1" applyNumberFormat="1" applyFont="1" applyFill="1" applyBorder="1" applyAlignment="1">
      <alignment horizontal="right" vertical="center"/>
    </xf>
    <xf numFmtId="0" fontId="4" fillId="2" borderId="11" xfId="1" applyFont="1" applyFill="1" applyBorder="1" applyAlignment="1">
      <alignment horizontal="center" vertical="center" wrapText="1"/>
    </xf>
    <xf numFmtId="3" fontId="13" fillId="0" borderId="0" xfId="0" applyNumberFormat="1" applyFont="1"/>
    <xf numFmtId="3" fontId="14" fillId="0" borderId="0" xfId="0" applyNumberFormat="1" applyFont="1"/>
    <xf numFmtId="3" fontId="6" fillId="0" borderId="2" xfId="1" applyNumberFormat="1" applyFont="1" applyFill="1" applyBorder="1" applyAlignment="1">
      <alignment horizontal="right" indent="1"/>
    </xf>
    <xf numFmtId="3" fontId="4" fillId="0" borderId="12" xfId="1" applyNumberFormat="1" applyFont="1" applyFill="1" applyBorder="1" applyAlignment="1"/>
    <xf numFmtId="3" fontId="6" fillId="0" borderId="3" xfId="1" applyNumberFormat="1" applyFont="1" applyFill="1" applyBorder="1" applyAlignment="1">
      <alignment horizontal="right" indent="1"/>
    </xf>
    <xf numFmtId="3" fontId="6" fillId="2" borderId="3" xfId="1" applyNumberFormat="1" applyFont="1" applyFill="1" applyBorder="1" applyAlignment="1">
      <alignment horizontal="right" indent="1"/>
    </xf>
    <xf numFmtId="3" fontId="15" fillId="0" borderId="0" xfId="0" applyNumberFormat="1" applyFont="1" applyBorder="1" applyAlignment="1">
      <alignment horizontal="right" vertical="center" indent="1"/>
    </xf>
    <xf numFmtId="3" fontId="0" fillId="0" borderId="0" xfId="0" applyNumberFormat="1" applyBorder="1"/>
    <xf numFmtId="0" fontId="15" fillId="0" borderId="0" xfId="0" applyFont="1" applyBorder="1" applyAlignment="1">
      <alignment horizontal="right" vertical="center" indent="1"/>
    </xf>
    <xf numFmtId="9" fontId="0" fillId="0" borderId="0" xfId="3" applyFont="1"/>
    <xf numFmtId="3" fontId="4" fillId="4" borderId="10" xfId="1" applyNumberFormat="1" applyFont="1" applyFill="1" applyBorder="1" applyAlignment="1">
      <alignment horizontal="right" vertical="center"/>
    </xf>
    <xf numFmtId="9" fontId="6" fillId="2" borderId="3" xfId="3" applyFont="1" applyFill="1" applyBorder="1"/>
    <xf numFmtId="3" fontId="17" fillId="0" borderId="0" xfId="0" applyNumberFormat="1" applyFont="1"/>
    <xf numFmtId="3" fontId="18" fillId="0" borderId="0" xfId="0" applyNumberFormat="1" applyFont="1" applyBorder="1"/>
    <xf numFmtId="9" fontId="0" fillId="0" borderId="0" xfId="3" applyFont="1" applyBorder="1"/>
    <xf numFmtId="3" fontId="19" fillId="0" borderId="0" xfId="0" applyNumberFormat="1" applyFont="1" applyBorder="1" applyAlignment="1">
      <alignment horizontal="right" vertical="center"/>
    </xf>
    <xf numFmtId="10" fontId="0" fillId="0" borderId="0" xfId="3" applyNumberFormat="1" applyFont="1"/>
    <xf numFmtId="1" fontId="0" fillId="0" borderId="0" xfId="0" applyNumberFormat="1" applyBorder="1"/>
    <xf numFmtId="0" fontId="4" fillId="0" borderId="9" xfId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3" fontId="4" fillId="4" borderId="0" xfId="1" applyNumberFormat="1" applyFont="1" applyFill="1" applyBorder="1" applyAlignment="1">
      <alignment horizontal="right" vertical="center"/>
    </xf>
    <xf numFmtId="3" fontId="6" fillId="3" borderId="3" xfId="1" applyNumberFormat="1" applyFont="1" applyFill="1" applyBorder="1" applyAlignment="1">
      <alignment horizontal="right" indent="1"/>
    </xf>
    <xf numFmtId="3" fontId="6" fillId="4" borderId="3" xfId="1" applyNumberFormat="1" applyFont="1" applyFill="1" applyBorder="1" applyAlignment="1">
      <alignment horizontal="right" indent="1"/>
    </xf>
    <xf numFmtId="0" fontId="4" fillId="2" borderId="14" xfId="2" applyFont="1" applyFill="1" applyBorder="1" applyAlignment="1">
      <alignment horizontal="center" vertical="center" wrapText="1"/>
    </xf>
    <xf numFmtId="0" fontId="4" fillId="2" borderId="15" xfId="2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3" borderId="11" xfId="1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2" fillId="5" borderId="9" xfId="1" applyFont="1" applyFill="1" applyBorder="1" applyAlignment="1">
      <alignment horizontal="center" vertical="center"/>
    </xf>
    <xf numFmtId="0" fontId="2" fillId="5" borderId="1" xfId="1" applyFont="1" applyFill="1" applyBorder="1" applyAlignment="1">
      <alignment horizontal="center" vertical="center"/>
    </xf>
    <xf numFmtId="0" fontId="2" fillId="0" borderId="16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17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right"/>
    </xf>
    <xf numFmtId="0" fontId="2" fillId="0" borderId="16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17" xfId="1" applyFont="1" applyFill="1" applyBorder="1" applyAlignment="1">
      <alignment horizontal="center" vertical="center"/>
    </xf>
    <xf numFmtId="0" fontId="4" fillId="0" borderId="16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0" borderId="20" xfId="1" applyFont="1" applyFill="1" applyBorder="1" applyAlignment="1">
      <alignment horizontal="center" vertical="center" wrapText="1"/>
    </xf>
    <xf numFmtId="0" fontId="4" fillId="0" borderId="21" xfId="1" applyFont="1" applyFill="1" applyBorder="1" applyAlignment="1">
      <alignment horizontal="center" vertical="center" wrapText="1"/>
    </xf>
    <xf numFmtId="0" fontId="4" fillId="0" borderId="22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/>
    </xf>
    <xf numFmtId="0" fontId="3" fillId="0" borderId="13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4" fillId="2" borderId="23" xfId="1" applyFont="1" applyFill="1" applyBorder="1" applyAlignment="1">
      <alignment horizontal="center" vertical="center" wrapText="1"/>
    </xf>
    <xf numFmtId="0" fontId="4" fillId="2" borderId="22" xfId="1" applyFont="1" applyFill="1" applyBorder="1" applyAlignment="1">
      <alignment horizontal="center" vertical="center" wrapText="1"/>
    </xf>
  </cellXfs>
  <cellStyles count="4">
    <cellStyle name="Normal" xfId="0" builtinId="0"/>
    <cellStyle name="Normal_Tabela Bashkite" xfId="1"/>
    <cellStyle name="Normal_Tabela Bashkite_Tabela Bashkite" xfId="2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87"/>
  <sheetViews>
    <sheetView tabSelected="1" topLeftCell="C1" zoomScaleNormal="100" zoomScaleSheetLayoutView="120" workbookViewId="0">
      <selection activeCell="E33" sqref="E33"/>
    </sheetView>
  </sheetViews>
  <sheetFormatPr defaultRowHeight="15" x14ac:dyDescent="0.25"/>
  <cols>
    <col min="1" max="1" width="1.28515625" customWidth="1"/>
    <col min="2" max="2" width="3.42578125" customWidth="1"/>
    <col min="3" max="3" width="14.7109375" customWidth="1"/>
    <col min="4" max="5" width="13.28515625" customWidth="1"/>
    <col min="6" max="6" width="9.28515625" customWidth="1"/>
    <col min="7" max="7" width="11.42578125" customWidth="1"/>
    <col min="8" max="8" width="11.140625" customWidth="1"/>
    <col min="9" max="9" width="11.28515625" customWidth="1"/>
    <col min="10" max="10" width="9.28515625" customWidth="1"/>
    <col min="11" max="11" width="8.85546875" customWidth="1"/>
    <col min="12" max="12" width="12" customWidth="1"/>
    <col min="13" max="13" width="8.140625" customWidth="1"/>
    <col min="14" max="14" width="9.140625" customWidth="1"/>
    <col min="15" max="15" width="11" customWidth="1"/>
    <col min="16" max="16" width="13.7109375" customWidth="1"/>
    <col min="17" max="17" width="10.42578125" customWidth="1"/>
    <col min="18" max="18" width="12.85546875" customWidth="1"/>
    <col min="19" max="19" width="12.7109375" customWidth="1"/>
    <col min="20" max="20" width="15.140625" customWidth="1"/>
    <col min="21" max="21" width="19.5703125" customWidth="1"/>
    <col min="22" max="22" width="14.140625" customWidth="1"/>
  </cols>
  <sheetData>
    <row r="2" spans="1:23" ht="15.75" x14ac:dyDescent="0.25">
      <c r="A2" s="56" t="s">
        <v>78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</row>
    <row r="3" spans="1:23" x14ac:dyDescent="0.25">
      <c r="A3" s="16"/>
      <c r="B3" s="17" t="s">
        <v>75</v>
      </c>
      <c r="C3" s="16"/>
      <c r="D3" s="18"/>
      <c r="E3" s="18"/>
      <c r="F3" s="16"/>
      <c r="G3" s="16"/>
      <c r="H3" s="16"/>
      <c r="I3" s="16"/>
      <c r="J3" s="16"/>
      <c r="K3" s="16"/>
      <c r="L3" s="16"/>
      <c r="M3" s="19"/>
      <c r="N3" s="20"/>
      <c r="O3" s="20"/>
      <c r="P3" s="20"/>
      <c r="Q3" s="20"/>
    </row>
    <row r="4" spans="1:23" ht="15.75" customHeight="1" thickBot="1" x14ac:dyDescent="0.35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62" t="s">
        <v>76</v>
      </c>
      <c r="N4" s="62"/>
      <c r="O4" s="62"/>
      <c r="P4" s="62"/>
      <c r="Q4" s="62"/>
      <c r="R4" s="62"/>
    </row>
    <row r="5" spans="1:23" ht="34.5" customHeight="1" thickBot="1" x14ac:dyDescent="0.3">
      <c r="B5" s="63" t="s">
        <v>77</v>
      </c>
      <c r="C5" s="63" t="s">
        <v>0</v>
      </c>
      <c r="D5" s="59" t="s">
        <v>79</v>
      </c>
      <c r="E5" s="73" t="s">
        <v>82</v>
      </c>
      <c r="F5" s="76" t="s">
        <v>1</v>
      </c>
      <c r="G5" s="77"/>
      <c r="H5" s="77"/>
      <c r="I5" s="77"/>
      <c r="J5" s="77"/>
      <c r="K5" s="77"/>
      <c r="L5" s="77"/>
      <c r="M5" s="77"/>
      <c r="N5" s="77"/>
      <c r="O5" s="77"/>
      <c r="P5" s="78"/>
      <c r="Q5" s="45" t="s">
        <v>81</v>
      </c>
      <c r="R5" s="66" t="s">
        <v>2</v>
      </c>
    </row>
    <row r="6" spans="1:23" ht="15" customHeight="1" x14ac:dyDescent="0.25">
      <c r="B6" s="64"/>
      <c r="C6" s="64"/>
      <c r="D6" s="60"/>
      <c r="E6" s="74"/>
      <c r="F6" s="69" t="s">
        <v>3</v>
      </c>
      <c r="G6" s="71" t="s">
        <v>4</v>
      </c>
      <c r="H6" s="71"/>
      <c r="I6" s="71" t="s">
        <v>5</v>
      </c>
      <c r="J6" s="71" t="s">
        <v>6</v>
      </c>
      <c r="K6" s="71" t="s">
        <v>7</v>
      </c>
      <c r="L6" s="71" t="s">
        <v>8</v>
      </c>
      <c r="M6" s="71" t="s">
        <v>9</v>
      </c>
      <c r="N6" s="54" t="s">
        <v>10</v>
      </c>
      <c r="O6" s="52" t="s">
        <v>11</v>
      </c>
      <c r="P6" s="79" t="s">
        <v>83</v>
      </c>
      <c r="Q6" s="50" t="s">
        <v>80</v>
      </c>
      <c r="R6" s="67"/>
    </row>
    <row r="7" spans="1:23" ht="88.5" customHeight="1" thickBot="1" x14ac:dyDescent="0.3">
      <c r="B7" s="65"/>
      <c r="C7" s="65"/>
      <c r="D7" s="61"/>
      <c r="E7" s="75"/>
      <c r="F7" s="70"/>
      <c r="G7" s="26" t="s">
        <v>12</v>
      </c>
      <c r="H7" s="26" t="s">
        <v>13</v>
      </c>
      <c r="I7" s="72"/>
      <c r="J7" s="72"/>
      <c r="K7" s="72"/>
      <c r="L7" s="72"/>
      <c r="M7" s="72"/>
      <c r="N7" s="55"/>
      <c r="O7" s="53"/>
      <c r="P7" s="80"/>
      <c r="Q7" s="51"/>
      <c r="R7" s="68"/>
      <c r="S7" s="46"/>
      <c r="T7" s="46"/>
    </row>
    <row r="8" spans="1:23" x14ac:dyDescent="0.25">
      <c r="B8" s="1">
        <v>1</v>
      </c>
      <c r="C8" s="2" t="s">
        <v>14</v>
      </c>
      <c r="D8" s="29">
        <v>121057.65294192119</v>
      </c>
      <c r="E8" s="29"/>
      <c r="F8" s="3">
        <v>0</v>
      </c>
      <c r="G8" s="3">
        <v>25140.251307961054</v>
      </c>
      <c r="H8" s="3">
        <v>1491.6114157537315</v>
      </c>
      <c r="I8" s="3">
        <v>1234.6404</v>
      </c>
      <c r="J8" s="3">
        <v>13332.529377049179</v>
      </c>
      <c r="K8" s="3">
        <v>0</v>
      </c>
      <c r="L8" s="3">
        <v>895.4</v>
      </c>
      <c r="M8" s="3">
        <v>7828.192842089331</v>
      </c>
      <c r="N8" s="3">
        <v>10157.107238568495</v>
      </c>
      <c r="O8" s="3"/>
      <c r="P8" s="3"/>
      <c r="Q8" s="3">
        <v>2073.8735832733341</v>
      </c>
      <c r="R8" s="30">
        <f>D8+E8+F8+G8+H8+I8+J8+K8+L8+M8+N8+O8+P8++++++++++Q8</f>
        <v>183211.25910661629</v>
      </c>
      <c r="S8" s="22"/>
      <c r="T8" s="22"/>
      <c r="U8" s="22"/>
      <c r="V8" s="36"/>
      <c r="W8" s="36"/>
    </row>
    <row r="9" spans="1:23" x14ac:dyDescent="0.25">
      <c r="B9" s="4">
        <v>2</v>
      </c>
      <c r="C9" s="5" t="s">
        <v>15</v>
      </c>
      <c r="D9" s="31">
        <v>298960.43677712441</v>
      </c>
      <c r="E9" s="48"/>
      <c r="F9" s="6">
        <v>27373.591424813745</v>
      </c>
      <c r="G9" s="6">
        <v>97220.740206228074</v>
      </c>
      <c r="H9" s="6">
        <v>38784.791640152122</v>
      </c>
      <c r="I9" s="6">
        <v>13986.660459999999</v>
      </c>
      <c r="J9" s="6">
        <v>31466.22207333718</v>
      </c>
      <c r="K9" s="6">
        <v>23731.040927909457</v>
      </c>
      <c r="L9" s="6">
        <v>5666.4266421840503</v>
      </c>
      <c r="M9" s="6">
        <v>4823.934294691433</v>
      </c>
      <c r="N9" s="6">
        <v>15094.752388368724</v>
      </c>
      <c r="O9" s="6"/>
      <c r="P9" s="6"/>
      <c r="Q9" s="6">
        <v>8135.0868931581863</v>
      </c>
      <c r="R9" s="30">
        <f t="shared" ref="R9:R68" si="0">D9+E9+F9+G9+H9+I9+J9+K9+L9+M9+N9+O9+P9++++++++++Q9</f>
        <v>565243.68372796732</v>
      </c>
      <c r="S9" s="22"/>
      <c r="T9" s="22"/>
      <c r="U9" s="22"/>
      <c r="V9" s="36"/>
      <c r="W9" s="36"/>
    </row>
    <row r="10" spans="1:23" x14ac:dyDescent="0.25">
      <c r="B10" s="4">
        <v>3</v>
      </c>
      <c r="C10" s="8" t="s">
        <v>16</v>
      </c>
      <c r="D10" s="31">
        <v>265670.41326294775</v>
      </c>
      <c r="E10" s="48">
        <v>10000</v>
      </c>
      <c r="F10" s="6">
        <v>0</v>
      </c>
      <c r="G10" s="6">
        <v>50198.915027446332</v>
      </c>
      <c r="H10" s="6">
        <v>9715.1020942842988</v>
      </c>
      <c r="I10" s="6">
        <v>0</v>
      </c>
      <c r="J10" s="6">
        <v>14425.558068169181</v>
      </c>
      <c r="K10" s="6">
        <v>0</v>
      </c>
      <c r="L10" s="6">
        <v>9619.4122793872066</v>
      </c>
      <c r="M10" s="6">
        <v>28565.399100888215</v>
      </c>
      <c r="N10" s="6">
        <v>13610.895058570977</v>
      </c>
      <c r="O10" s="6"/>
      <c r="P10" s="6"/>
      <c r="Q10" s="6">
        <v>5183.9561709742411</v>
      </c>
      <c r="R10" s="30">
        <f t="shared" si="0"/>
        <v>406989.65106266818</v>
      </c>
      <c r="S10" s="22"/>
      <c r="T10" s="22"/>
      <c r="U10" s="22"/>
      <c r="V10" s="36"/>
      <c r="W10" s="36"/>
    </row>
    <row r="11" spans="1:23" x14ac:dyDescent="0.25">
      <c r="B11" s="4">
        <v>4</v>
      </c>
      <c r="C11" s="5" t="s">
        <v>17</v>
      </c>
      <c r="D11" s="31">
        <v>143619.61689169507</v>
      </c>
      <c r="E11" s="48">
        <f>10000+5000</f>
        <v>15000</v>
      </c>
      <c r="F11" s="6">
        <v>4595.087290347783</v>
      </c>
      <c r="G11" s="6">
        <v>40811.49072499403</v>
      </c>
      <c r="H11" s="6">
        <v>5351.6041550190139</v>
      </c>
      <c r="I11" s="6">
        <v>4693.7717999999995</v>
      </c>
      <c r="J11" s="6">
        <v>13500.62537704918</v>
      </c>
      <c r="K11" s="6">
        <v>0</v>
      </c>
      <c r="L11" s="6">
        <v>1276.1494071258689</v>
      </c>
      <c r="M11" s="6">
        <v>1797.5567676035312</v>
      </c>
      <c r="N11" s="6">
        <v>14352.823723469843</v>
      </c>
      <c r="O11" s="6"/>
      <c r="P11" s="6"/>
      <c r="Q11" s="6">
        <v>3145.9755491694345</v>
      </c>
      <c r="R11" s="30">
        <f t="shared" si="0"/>
        <v>248144.70168647374</v>
      </c>
      <c r="S11" s="22"/>
      <c r="T11" s="22"/>
      <c r="U11" s="22"/>
      <c r="V11" s="36"/>
      <c r="W11" s="36"/>
    </row>
    <row r="12" spans="1:23" x14ac:dyDescent="0.25">
      <c r="B12" s="4">
        <v>5</v>
      </c>
      <c r="C12" s="5" t="s">
        <v>18</v>
      </c>
      <c r="D12" s="31">
        <v>66427.575423562143</v>
      </c>
      <c r="E12" s="48"/>
      <c r="F12" s="6">
        <v>0</v>
      </c>
      <c r="G12" s="6">
        <v>19106.352923010931</v>
      </c>
      <c r="H12" s="6">
        <v>4848.0989550190152</v>
      </c>
      <c r="I12" s="6">
        <v>1791.0258000000001</v>
      </c>
      <c r="J12" s="6">
        <v>13458.567631777183</v>
      </c>
      <c r="K12" s="6">
        <v>0</v>
      </c>
      <c r="L12" s="6">
        <v>2552.5726179394069</v>
      </c>
      <c r="M12" s="6">
        <v>3372.1808983888327</v>
      </c>
      <c r="N12" s="6">
        <v>10157.107238568495</v>
      </c>
      <c r="O12" s="6"/>
      <c r="P12" s="6"/>
      <c r="Q12" s="6">
        <v>1472.149982834366</v>
      </c>
      <c r="R12" s="30">
        <f t="shared" si="0"/>
        <v>123185.63147110038</v>
      </c>
      <c r="S12" s="22"/>
      <c r="T12" s="22"/>
      <c r="U12" s="22"/>
      <c r="V12" s="36"/>
      <c r="W12" s="36"/>
    </row>
    <row r="13" spans="1:23" x14ac:dyDescent="0.25">
      <c r="B13" s="4">
        <v>6</v>
      </c>
      <c r="C13" s="5" t="s">
        <v>19</v>
      </c>
      <c r="D13" s="31">
        <v>193298.68676878893</v>
      </c>
      <c r="E13" s="48"/>
      <c r="F13" s="6">
        <v>0</v>
      </c>
      <c r="G13" s="6">
        <v>50796.909468660713</v>
      </c>
      <c r="H13" s="6">
        <v>3412.1556932632393</v>
      </c>
      <c r="I13" s="6">
        <v>2495.5458000000003</v>
      </c>
      <c r="J13" s="6">
        <v>13690.359450601181</v>
      </c>
      <c r="K13" s="6">
        <v>0</v>
      </c>
      <c r="L13" s="6">
        <v>4521.4687763571237</v>
      </c>
      <c r="M13" s="6">
        <v>10385.014958670796</v>
      </c>
      <c r="N13" s="6">
        <v>11640.964623468531</v>
      </c>
      <c r="O13" s="6"/>
      <c r="P13" s="6"/>
      <c r="Q13" s="6">
        <v>4006.5155030604878</v>
      </c>
      <c r="R13" s="30">
        <f t="shared" si="0"/>
        <v>294247.62104287097</v>
      </c>
      <c r="S13" s="22"/>
      <c r="T13" s="22"/>
      <c r="U13" s="22"/>
      <c r="V13" s="36"/>
      <c r="W13" s="36"/>
    </row>
    <row r="14" spans="1:23" x14ac:dyDescent="0.25">
      <c r="B14" s="4">
        <v>7</v>
      </c>
      <c r="C14" s="5" t="s">
        <v>20</v>
      </c>
      <c r="D14" s="31">
        <v>416543.54144634464</v>
      </c>
      <c r="E14" s="48"/>
      <c r="F14" s="6">
        <v>24069.50485420266</v>
      </c>
      <c r="G14" s="6">
        <v>112439.78697593394</v>
      </c>
      <c r="H14" s="6">
        <v>28602.948315619509</v>
      </c>
      <c r="I14" s="6">
        <v>9539.3048299999991</v>
      </c>
      <c r="J14" s="6">
        <v>23592.203418569155</v>
      </c>
      <c r="K14" s="6">
        <v>0</v>
      </c>
      <c r="L14" s="6">
        <v>8275.0810819275648</v>
      </c>
      <c r="M14" s="6">
        <v>14001.802138949961</v>
      </c>
      <c r="N14" s="6">
        <v>14352.823723469843</v>
      </c>
      <c r="O14" s="6"/>
      <c r="P14" s="6"/>
      <c r="Q14" s="6">
        <v>6470.3546151087094</v>
      </c>
      <c r="R14" s="30">
        <f t="shared" si="0"/>
        <v>657887.351400126</v>
      </c>
      <c r="S14" s="22"/>
      <c r="T14" s="22"/>
      <c r="U14" s="22"/>
      <c r="V14" s="36"/>
      <c r="W14" s="36"/>
    </row>
    <row r="15" spans="1:23" x14ac:dyDescent="0.25">
      <c r="B15" s="4">
        <v>8</v>
      </c>
      <c r="C15" s="5" t="s">
        <v>21</v>
      </c>
      <c r="D15" s="31">
        <v>215015.74262662654</v>
      </c>
      <c r="E15" s="48"/>
      <c r="F15" s="6">
        <v>0</v>
      </c>
      <c r="G15" s="6">
        <v>50678.433280460711</v>
      </c>
      <c r="H15" s="6">
        <v>1454.8474460020436</v>
      </c>
      <c r="I15" s="6">
        <v>1306.0811999999999</v>
      </c>
      <c r="J15" s="6">
        <v>12765.20537704918</v>
      </c>
      <c r="K15" s="6">
        <v>0</v>
      </c>
      <c r="L15" s="6">
        <v>899.8</v>
      </c>
      <c r="M15" s="6">
        <v>7754.1840554024084</v>
      </c>
      <c r="N15" s="6">
        <v>30287.781879169434</v>
      </c>
      <c r="O15" s="6"/>
      <c r="P15" s="6"/>
      <c r="Q15" s="6">
        <v>3970.7566970116677</v>
      </c>
      <c r="R15" s="30">
        <f t="shared" si="0"/>
        <v>324132.83256172203</v>
      </c>
      <c r="S15" s="22"/>
      <c r="T15" s="22"/>
      <c r="U15" s="22"/>
      <c r="V15" s="36"/>
      <c r="W15" s="36"/>
    </row>
    <row r="16" spans="1:23" x14ac:dyDescent="0.25">
      <c r="B16" s="4">
        <v>9</v>
      </c>
      <c r="C16" s="5" t="s">
        <v>22</v>
      </c>
      <c r="D16" s="32">
        <v>81506.781779246914</v>
      </c>
      <c r="E16" s="49">
        <v>10000</v>
      </c>
      <c r="F16" s="6">
        <v>0</v>
      </c>
      <c r="G16" s="6">
        <v>2369.7084264796868</v>
      </c>
      <c r="H16" s="6">
        <v>503.50519999999995</v>
      </c>
      <c r="I16" s="6">
        <v>1134.8334</v>
      </c>
      <c r="J16" s="6">
        <v>13332.529377049179</v>
      </c>
      <c r="K16" s="6">
        <v>0</v>
      </c>
      <c r="L16" s="6">
        <v>4468.5655938926348</v>
      </c>
      <c r="M16" s="6">
        <v>5019.7056818235278</v>
      </c>
      <c r="N16" s="6">
        <v>6323.2253771660125</v>
      </c>
      <c r="O16" s="6"/>
      <c r="P16" s="6"/>
      <c r="Q16" s="6">
        <v>1422.8851744402834</v>
      </c>
      <c r="R16" s="30">
        <f t="shared" si="0"/>
        <v>126081.74001009825</v>
      </c>
      <c r="S16" s="22"/>
      <c r="T16" s="22"/>
      <c r="U16" s="22"/>
      <c r="V16" s="36"/>
      <c r="W16" s="36"/>
    </row>
    <row r="17" spans="2:23" x14ac:dyDescent="0.25">
      <c r="B17" s="4">
        <v>10</v>
      </c>
      <c r="C17" s="5" t="s">
        <v>23</v>
      </c>
      <c r="D17" s="31">
        <v>848217.56622440962</v>
      </c>
      <c r="E17" s="48">
        <v>15000</v>
      </c>
      <c r="F17" s="6">
        <v>22734.741403196873</v>
      </c>
      <c r="G17" s="6">
        <v>172049.36746183116</v>
      </c>
      <c r="H17" s="6">
        <v>48965.590565943879</v>
      </c>
      <c r="I17" s="6">
        <v>18787.6944</v>
      </c>
      <c r="J17" s="6">
        <v>49857.211164169188</v>
      </c>
      <c r="K17" s="6">
        <v>0</v>
      </c>
      <c r="L17" s="6">
        <v>3212.2970519132487</v>
      </c>
      <c r="M17" s="6">
        <v>23931.761074732167</v>
      </c>
      <c r="N17" s="6">
        <v>45598.062801205531</v>
      </c>
      <c r="O17" s="6"/>
      <c r="P17" s="6"/>
      <c r="Q17" s="6">
        <v>26000.132767508007</v>
      </c>
      <c r="R17" s="30">
        <f t="shared" si="0"/>
        <v>1274354.4249149095</v>
      </c>
      <c r="S17" s="22"/>
      <c r="T17" s="22"/>
      <c r="U17" s="22"/>
      <c r="V17" s="36"/>
      <c r="W17" s="36"/>
    </row>
    <row r="18" spans="2:23" x14ac:dyDescent="0.25">
      <c r="B18" s="4">
        <v>11</v>
      </c>
      <c r="C18" s="5" t="s">
        <v>24</v>
      </c>
      <c r="D18" s="31">
        <v>689210.62397559208</v>
      </c>
      <c r="E18" s="48">
        <v>15000</v>
      </c>
      <c r="F18" s="6">
        <v>28445.778464057697</v>
      </c>
      <c r="G18" s="6">
        <v>209187.25350795223</v>
      </c>
      <c r="H18" s="6">
        <v>56237.7389984724</v>
      </c>
      <c r="I18" s="6">
        <v>33157.492200000001</v>
      </c>
      <c r="J18" s="6">
        <v>31816.244507929176</v>
      </c>
      <c r="K18" s="6">
        <v>21108.136404298406</v>
      </c>
      <c r="L18" s="6">
        <v>12192.907246114952</v>
      </c>
      <c r="M18" s="6">
        <v>17420.720281186554</v>
      </c>
      <c r="N18" s="6">
        <v>15094.752388368724</v>
      </c>
      <c r="O18" s="6"/>
      <c r="P18" s="6"/>
      <c r="Q18" s="6">
        <v>16677.16374642956</v>
      </c>
      <c r="R18" s="30">
        <f t="shared" si="0"/>
        <v>1145548.8117204017</v>
      </c>
      <c r="S18" s="22"/>
      <c r="T18" s="22"/>
      <c r="U18" s="22"/>
      <c r="V18" s="36"/>
      <c r="W18" s="36"/>
    </row>
    <row r="19" spans="2:23" x14ac:dyDescent="0.25">
      <c r="B19" s="4">
        <v>12</v>
      </c>
      <c r="C19" s="5" t="s">
        <v>25</v>
      </c>
      <c r="D19" s="31">
        <v>599976.53285364353</v>
      </c>
      <c r="E19" s="48"/>
      <c r="F19" s="6">
        <v>21272.932370385697</v>
      </c>
      <c r="G19" s="6">
        <v>159437.00891469995</v>
      </c>
      <c r="H19" s="6">
        <v>40238.594687413315</v>
      </c>
      <c r="I19" s="6">
        <v>10999.349399999999</v>
      </c>
      <c r="J19" s="6">
        <v>34076.322296329185</v>
      </c>
      <c r="K19" s="6">
        <v>26000</v>
      </c>
      <c r="L19" s="6">
        <v>4049.2288074736898</v>
      </c>
      <c r="M19" s="6">
        <v>8494.067983988687</v>
      </c>
      <c r="N19" s="6">
        <v>59570.077572373069</v>
      </c>
      <c r="O19" s="6"/>
      <c r="P19" s="6"/>
      <c r="Q19" s="6">
        <v>15605.247360668742</v>
      </c>
      <c r="R19" s="30">
        <f t="shared" si="0"/>
        <v>979719.36224697588</v>
      </c>
      <c r="S19" s="22"/>
      <c r="T19" s="22"/>
      <c r="U19" s="22"/>
      <c r="V19" s="36"/>
      <c r="W19" s="36"/>
    </row>
    <row r="20" spans="2:23" x14ac:dyDescent="0.25">
      <c r="B20" s="4">
        <v>13</v>
      </c>
      <c r="C20" s="5" t="s">
        <v>26</v>
      </c>
      <c r="D20" s="31">
        <v>120908.43611180988</v>
      </c>
      <c r="E20" s="48">
        <v>10000</v>
      </c>
      <c r="F20" s="6">
        <v>0</v>
      </c>
      <c r="G20" s="6">
        <v>8274.573276321029</v>
      </c>
      <c r="H20" s="6">
        <v>1478.0875157537316</v>
      </c>
      <c r="I20" s="6">
        <v>0</v>
      </c>
      <c r="J20" s="6">
        <v>12765.20537704918</v>
      </c>
      <c r="K20" s="6">
        <v>0</v>
      </c>
      <c r="L20" s="6">
        <v>3574.9960696644353</v>
      </c>
      <c r="M20" s="6">
        <v>2798.192438981916</v>
      </c>
      <c r="N20" s="6">
        <v>15836.681053267601</v>
      </c>
      <c r="O20" s="6"/>
      <c r="P20" s="6">
        <v>97000</v>
      </c>
      <c r="Q20" s="6">
        <v>2733.8304214227037</v>
      </c>
      <c r="R20" s="30">
        <f t="shared" si="0"/>
        <v>275370.00226427044</v>
      </c>
      <c r="S20" s="22"/>
      <c r="T20" s="22"/>
      <c r="U20" s="22"/>
      <c r="V20" s="36"/>
      <c r="W20" s="36"/>
    </row>
    <row r="21" spans="2:23" x14ac:dyDescent="0.25">
      <c r="B21" s="4">
        <v>14</v>
      </c>
      <c r="C21" s="5" t="s">
        <v>27</v>
      </c>
      <c r="D21" s="31">
        <v>79239.898137854107</v>
      </c>
      <c r="E21" s="48"/>
      <c r="F21" s="6">
        <v>0</v>
      </c>
      <c r="G21" s="6">
        <v>21743.933860664056</v>
      </c>
      <c r="H21" s="6">
        <v>9696.1979100380304</v>
      </c>
      <c r="I21" s="6">
        <v>4618.1286</v>
      </c>
      <c r="J21" s="6">
        <v>13500.62537704918</v>
      </c>
      <c r="K21" s="6">
        <v>0</v>
      </c>
      <c r="L21" s="6">
        <v>11825.369045733149</v>
      </c>
      <c r="M21" s="6">
        <v>13387.603501251568</v>
      </c>
      <c r="N21" s="6">
        <v>2869.4375571635323</v>
      </c>
      <c r="O21" s="6"/>
      <c r="P21" s="6"/>
      <c r="Q21" s="6">
        <v>1529.6495152688267</v>
      </c>
      <c r="R21" s="30">
        <f t="shared" si="0"/>
        <v>158410.84350502244</v>
      </c>
      <c r="S21" s="22"/>
      <c r="T21" s="22"/>
      <c r="U21" s="22"/>
      <c r="V21" s="36"/>
      <c r="W21" s="36"/>
    </row>
    <row r="22" spans="2:23" x14ac:dyDescent="0.25">
      <c r="B22" s="4">
        <v>15</v>
      </c>
      <c r="C22" s="5" t="s">
        <v>28</v>
      </c>
      <c r="D22" s="31">
        <v>213503.64322262601</v>
      </c>
      <c r="E22" s="48"/>
      <c r="F22" s="6">
        <v>18069.633735091425</v>
      </c>
      <c r="G22" s="6">
        <v>75372.405985564037</v>
      </c>
      <c r="H22" s="6">
        <v>24240.494775095074</v>
      </c>
      <c r="I22" s="6">
        <v>6045.0288</v>
      </c>
      <c r="J22" s="6">
        <v>29441.308749769181</v>
      </c>
      <c r="K22" s="6">
        <v>0</v>
      </c>
      <c r="L22" s="6">
        <v>7052.737322297653</v>
      </c>
      <c r="M22" s="6">
        <v>7638.6821521439333</v>
      </c>
      <c r="N22" s="6">
        <v>9777.0131971684823</v>
      </c>
      <c r="O22" s="6"/>
      <c r="P22" s="6"/>
      <c r="Q22" s="6">
        <v>5325.2777655842265</v>
      </c>
      <c r="R22" s="30">
        <f t="shared" si="0"/>
        <v>396466.22570534004</v>
      </c>
      <c r="S22" s="22"/>
      <c r="T22" s="22"/>
      <c r="U22" s="22"/>
      <c r="V22" s="36"/>
      <c r="W22" s="36"/>
    </row>
    <row r="23" spans="2:23" x14ac:dyDescent="0.25">
      <c r="B23" s="9">
        <v>16</v>
      </c>
      <c r="C23" s="5" t="s">
        <v>29</v>
      </c>
      <c r="D23" s="32">
        <v>216543.59604502688</v>
      </c>
      <c r="E23" s="49">
        <v>15000</v>
      </c>
      <c r="F23" s="6">
        <v>6455.0035745361702</v>
      </c>
      <c r="G23" s="6">
        <v>65040.564706124977</v>
      </c>
      <c r="H23" s="6">
        <v>8725.9514797897191</v>
      </c>
      <c r="I23" s="6">
        <v>3712.3260000000005</v>
      </c>
      <c r="J23" s="6">
        <v>14266.400993209183</v>
      </c>
      <c r="K23" s="6">
        <v>0</v>
      </c>
      <c r="L23" s="6">
        <v>11635.662137443414</v>
      </c>
      <c r="M23" s="6">
        <v>19367.361136143718</v>
      </c>
      <c r="N23" s="6">
        <v>10157.107238568495</v>
      </c>
      <c r="O23" s="6"/>
      <c r="P23" s="6">
        <v>98000</v>
      </c>
      <c r="Q23" s="6">
        <v>4214.3960753289612</v>
      </c>
      <c r="R23" s="30">
        <f t="shared" si="0"/>
        <v>473118.36938617157</v>
      </c>
      <c r="S23" s="22"/>
      <c r="T23" s="22"/>
      <c r="U23" s="22"/>
      <c r="V23" s="36"/>
      <c r="W23" s="36"/>
    </row>
    <row r="24" spans="2:23" x14ac:dyDescent="0.25">
      <c r="B24" s="4">
        <v>17</v>
      </c>
      <c r="C24" s="5" t="s">
        <v>30</v>
      </c>
      <c r="D24" s="31">
        <v>144201.89904357272</v>
      </c>
      <c r="E24" s="48"/>
      <c r="F24" s="6">
        <v>6728.5206751521073</v>
      </c>
      <c r="G24" s="6">
        <v>29331.003662031449</v>
      </c>
      <c r="H24" s="6">
        <v>3412.1556932632393</v>
      </c>
      <c r="I24" s="6">
        <v>2942.6687999999999</v>
      </c>
      <c r="J24" s="6">
        <v>15146.929444969181</v>
      </c>
      <c r="K24" s="6">
        <v>0</v>
      </c>
      <c r="L24" s="6">
        <v>8922.4586092384761</v>
      </c>
      <c r="M24" s="6">
        <v>1588.5491616062316</v>
      </c>
      <c r="N24" s="6">
        <v>10157.107238568495</v>
      </c>
      <c r="O24" s="6"/>
      <c r="P24" s="6"/>
      <c r="Q24" s="6">
        <v>2366.0047452526637</v>
      </c>
      <c r="R24" s="30">
        <f t="shared" si="0"/>
        <v>224797.29707365457</v>
      </c>
      <c r="S24" s="22"/>
      <c r="T24" s="22"/>
      <c r="U24" s="22"/>
      <c r="V24" s="36"/>
      <c r="W24" s="36"/>
    </row>
    <row r="25" spans="2:23" x14ac:dyDescent="0.25">
      <c r="B25" s="4">
        <v>18</v>
      </c>
      <c r="C25" s="5" t="s">
        <v>31</v>
      </c>
      <c r="D25" s="31">
        <v>120771.28877386429</v>
      </c>
      <c r="E25" s="48">
        <v>15000</v>
      </c>
      <c r="F25" s="6">
        <v>0</v>
      </c>
      <c r="G25" s="6">
        <v>13777.418198553842</v>
      </c>
      <c r="H25" s="6">
        <v>988.1062157537317</v>
      </c>
      <c r="I25" s="6">
        <v>620.47199999999998</v>
      </c>
      <c r="J25" s="6">
        <v>12883.311601777179</v>
      </c>
      <c r="K25" s="6">
        <v>0</v>
      </c>
      <c r="L25" s="6">
        <v>7907.3317795583998</v>
      </c>
      <c r="M25" s="6">
        <v>4448.4089996514422</v>
      </c>
      <c r="N25" s="6">
        <v>10157.107238568495</v>
      </c>
      <c r="O25" s="6"/>
      <c r="P25" s="6"/>
      <c r="Q25" s="6">
        <v>3087.3339527855214</v>
      </c>
      <c r="R25" s="30">
        <f t="shared" si="0"/>
        <v>189640.77876051288</v>
      </c>
      <c r="S25" s="22"/>
      <c r="T25" s="22"/>
      <c r="U25" s="22"/>
      <c r="V25" s="36"/>
      <c r="W25" s="36"/>
    </row>
    <row r="26" spans="2:23" x14ac:dyDescent="0.25">
      <c r="B26" s="4">
        <v>19</v>
      </c>
      <c r="C26" s="5" t="s">
        <v>32</v>
      </c>
      <c r="D26" s="31">
        <v>508692.95525800606</v>
      </c>
      <c r="E26" s="48"/>
      <c r="F26" s="6">
        <v>0</v>
      </c>
      <c r="G26" s="6">
        <v>126939.82893435848</v>
      </c>
      <c r="H26" s="6">
        <v>20865.103051583523</v>
      </c>
      <c r="I26" s="6">
        <v>10040.584199999999</v>
      </c>
      <c r="J26" s="6">
        <f>12801.2553770492+34965</f>
        <v>47766.255377049201</v>
      </c>
      <c r="K26" s="6">
        <v>0</v>
      </c>
      <c r="L26" s="6">
        <v>550</v>
      </c>
      <c r="M26" s="6">
        <v>0</v>
      </c>
      <c r="N26" s="6">
        <v>3611.3662220624137</v>
      </c>
      <c r="O26" s="6"/>
      <c r="P26" s="6"/>
      <c r="Q26" s="6">
        <v>14732.789943186237</v>
      </c>
      <c r="R26" s="30">
        <f t="shared" si="0"/>
        <v>733198.88298624591</v>
      </c>
      <c r="S26" s="22"/>
      <c r="T26" s="22"/>
      <c r="U26" s="22"/>
      <c r="V26" s="36"/>
      <c r="W26" s="36"/>
    </row>
    <row r="27" spans="2:23" x14ac:dyDescent="0.25">
      <c r="B27" s="4">
        <v>20</v>
      </c>
      <c r="C27" s="5" t="s">
        <v>33</v>
      </c>
      <c r="D27" s="31">
        <v>218717.74964310174</v>
      </c>
      <c r="E27" s="48"/>
      <c r="F27" s="6">
        <v>12720.733315446105</v>
      </c>
      <c r="G27" s="6">
        <v>66594.622646124975</v>
      </c>
      <c r="H27" s="6">
        <v>16483.745326812819</v>
      </c>
      <c r="I27" s="6">
        <v>6582.1301898000002</v>
      </c>
      <c r="J27" s="6">
        <v>17039.014139929182</v>
      </c>
      <c r="K27" s="6">
        <v>0</v>
      </c>
      <c r="L27" s="6">
        <v>899.8</v>
      </c>
      <c r="M27" s="6">
        <v>5584.8488384576185</v>
      </c>
      <c r="N27" s="6">
        <v>20032.397538168952</v>
      </c>
      <c r="O27" s="6"/>
      <c r="P27" s="6"/>
      <c r="Q27" s="6">
        <v>7216.7076864834926</v>
      </c>
      <c r="R27" s="30">
        <f t="shared" si="0"/>
        <v>371871.74932432489</v>
      </c>
      <c r="S27" s="22"/>
      <c r="T27" s="22"/>
      <c r="U27" s="22"/>
      <c r="V27" s="36"/>
      <c r="W27" s="36"/>
    </row>
    <row r="28" spans="2:23" x14ac:dyDescent="0.25">
      <c r="B28" s="4">
        <v>21</v>
      </c>
      <c r="C28" s="5" t="s">
        <v>34</v>
      </c>
      <c r="D28" s="31">
        <v>61103.602035976066</v>
      </c>
      <c r="E28" s="48">
        <v>10000</v>
      </c>
      <c r="F28" s="6">
        <v>0</v>
      </c>
      <c r="G28" s="6">
        <v>7702.8391145628448</v>
      </c>
      <c r="H28" s="6">
        <v>1454.8474460020436</v>
      </c>
      <c r="I28" s="6">
        <v>2850.2159999999999</v>
      </c>
      <c r="J28" s="6">
        <v>13500.62537704918</v>
      </c>
      <c r="K28" s="6">
        <v>0</v>
      </c>
      <c r="L28" s="6">
        <v>3185.9689297476334</v>
      </c>
      <c r="M28" s="6">
        <v>7638.6821521439333</v>
      </c>
      <c r="N28" s="6">
        <v>10157.107238568495</v>
      </c>
      <c r="O28" s="6"/>
      <c r="P28" s="6"/>
      <c r="Q28" s="6">
        <v>1265.8702138944338</v>
      </c>
      <c r="R28" s="30">
        <f t="shared" si="0"/>
        <v>118859.75850794461</v>
      </c>
      <c r="S28" s="22"/>
      <c r="T28" s="22"/>
      <c r="U28" s="22"/>
      <c r="V28" s="36"/>
      <c r="W28" s="36"/>
    </row>
    <row r="29" spans="2:23" x14ac:dyDescent="0.25">
      <c r="B29" s="4">
        <v>22</v>
      </c>
      <c r="C29" s="5" t="s">
        <v>35</v>
      </c>
      <c r="D29" s="31">
        <v>140405.97411893302</v>
      </c>
      <c r="E29" s="48"/>
      <c r="F29" s="6">
        <v>0</v>
      </c>
      <c r="G29" s="6">
        <v>24379.634109318795</v>
      </c>
      <c r="H29" s="6">
        <v>5332.6999707727464</v>
      </c>
      <c r="I29" s="6">
        <v>1804.6836000000001</v>
      </c>
      <c r="J29" s="6">
        <v>13332.529377049179</v>
      </c>
      <c r="K29" s="6">
        <v>0</v>
      </c>
      <c r="L29" s="6">
        <v>7082.3698982886808</v>
      </c>
      <c r="M29" s="6">
        <v>10027.94295673468</v>
      </c>
      <c r="N29" s="6">
        <v>2869.4375571635323</v>
      </c>
      <c r="O29" s="6"/>
      <c r="P29" s="6"/>
      <c r="Q29" s="6">
        <v>2375.2869923271523</v>
      </c>
      <c r="R29" s="30">
        <f t="shared" si="0"/>
        <v>207610.55858058779</v>
      </c>
      <c r="S29" s="22"/>
      <c r="T29" s="22"/>
      <c r="U29" s="22"/>
      <c r="V29" s="36"/>
      <c r="W29" s="36"/>
    </row>
    <row r="30" spans="2:23" x14ac:dyDescent="0.25">
      <c r="B30" s="4">
        <v>23</v>
      </c>
      <c r="C30" s="5" t="s">
        <v>36</v>
      </c>
      <c r="D30" s="31">
        <v>122400.91764143771</v>
      </c>
      <c r="E30" s="48"/>
      <c r="F30" s="6">
        <v>9716.9590507930025</v>
      </c>
      <c r="G30" s="6">
        <v>28633.198308929677</v>
      </c>
      <c r="H30" s="6">
        <v>5332.6999707727464</v>
      </c>
      <c r="I30" s="6">
        <v>4090.1093999999998</v>
      </c>
      <c r="J30" s="6">
        <v>13612.088069641155</v>
      </c>
      <c r="K30" s="6">
        <v>0</v>
      </c>
      <c r="L30" s="6">
        <v>12270.445819958139</v>
      </c>
      <c r="M30" s="6">
        <v>8894.8202365309953</v>
      </c>
      <c r="N30" s="6">
        <v>16195.295958569617</v>
      </c>
      <c r="O30" s="6"/>
      <c r="P30" s="6"/>
      <c r="Q30" s="6">
        <v>2271.1096099833076</v>
      </c>
      <c r="R30" s="30">
        <f t="shared" si="0"/>
        <v>223417.64406661637</v>
      </c>
      <c r="S30" s="22"/>
      <c r="T30" s="22"/>
      <c r="U30" s="22"/>
      <c r="V30" s="36"/>
      <c r="W30" s="36"/>
    </row>
    <row r="31" spans="2:23" x14ac:dyDescent="0.25">
      <c r="B31" s="4">
        <v>24</v>
      </c>
      <c r="C31" s="5" t="s">
        <v>37</v>
      </c>
      <c r="D31" s="31">
        <v>60771.806336203263</v>
      </c>
      <c r="E31" s="48">
        <v>10000</v>
      </c>
      <c r="F31" s="6">
        <v>0</v>
      </c>
      <c r="G31" s="6">
        <v>10249.887881808365</v>
      </c>
      <c r="H31" s="6">
        <v>1491.6114157537315</v>
      </c>
      <c r="I31" s="6">
        <v>0</v>
      </c>
      <c r="J31" s="6">
        <v>13332.529377049179</v>
      </c>
      <c r="K31" s="6">
        <v>0</v>
      </c>
      <c r="L31" s="6">
        <v>1740.3930976519766</v>
      </c>
      <c r="M31" s="6">
        <v>1721.9643377193074</v>
      </c>
      <c r="N31" s="6">
        <v>10899.035903467375</v>
      </c>
      <c r="O31" s="6"/>
      <c r="P31" s="6"/>
      <c r="Q31" s="6">
        <v>1248.1023950528077</v>
      </c>
      <c r="R31" s="30">
        <f t="shared" si="0"/>
        <v>111455.33074470602</v>
      </c>
      <c r="S31" s="22"/>
      <c r="T31" s="22"/>
      <c r="U31" s="22"/>
      <c r="V31" s="36"/>
      <c r="W31" s="36"/>
    </row>
    <row r="32" spans="2:23" x14ac:dyDescent="0.25">
      <c r="B32" s="4">
        <v>25</v>
      </c>
      <c r="C32" s="5" t="s">
        <v>38</v>
      </c>
      <c r="D32" s="31">
        <v>452393.13975807076</v>
      </c>
      <c r="E32" s="48"/>
      <c r="F32" s="6">
        <v>21881.368049275148</v>
      </c>
      <c r="G32" s="6">
        <v>134458.87896107652</v>
      </c>
      <c r="H32" s="6">
        <v>42178.043149169091</v>
      </c>
      <c r="I32" s="6">
        <v>18838.123200000002</v>
      </c>
      <c r="J32" s="6">
        <v>29964.337683817183</v>
      </c>
      <c r="K32" s="6">
        <v>0</v>
      </c>
      <c r="L32" s="6">
        <v>15196.662699072171</v>
      </c>
      <c r="M32" s="6">
        <v>6521.3074212905231</v>
      </c>
      <c r="N32" s="6">
        <v>45736.666874462062</v>
      </c>
      <c r="O32" s="6"/>
      <c r="P32" s="6"/>
      <c r="Q32" s="6">
        <v>13690.646423467451</v>
      </c>
      <c r="R32" s="30">
        <f t="shared" si="0"/>
        <v>780859.17421970086</v>
      </c>
      <c r="S32" s="22"/>
      <c r="T32" s="22"/>
      <c r="U32" s="22"/>
      <c r="V32" s="36"/>
      <c r="W32" s="36"/>
    </row>
    <row r="33" spans="2:23" x14ac:dyDescent="0.25">
      <c r="B33" s="4">
        <v>26</v>
      </c>
      <c r="C33" s="5" t="s">
        <v>39</v>
      </c>
      <c r="D33" s="31">
        <v>289524.65033641155</v>
      </c>
      <c r="E33" s="48">
        <f>15000-5000</f>
        <v>10000</v>
      </c>
      <c r="F33" s="6">
        <v>0</v>
      </c>
      <c r="G33" s="6">
        <v>77747.749937335844</v>
      </c>
      <c r="H33" s="6">
        <v>16017.004096564506</v>
      </c>
      <c r="I33" s="6">
        <v>3632.4803999999999</v>
      </c>
      <c r="J33" s="6">
        <v>15468.84589216918</v>
      </c>
      <c r="K33" s="6">
        <v>0</v>
      </c>
      <c r="L33" s="6">
        <v>6006.3661935880482</v>
      </c>
      <c r="M33" s="6">
        <v>7086.0749569034424</v>
      </c>
      <c r="N33" s="6">
        <v>16578.609718166481</v>
      </c>
      <c r="O33" s="6"/>
      <c r="P33" s="6"/>
      <c r="Q33" s="6">
        <v>6785.4391096098207</v>
      </c>
      <c r="R33" s="30">
        <f t="shared" si="0"/>
        <v>448847.22064074886</v>
      </c>
      <c r="S33" s="22"/>
      <c r="T33" s="22"/>
      <c r="U33" s="22"/>
      <c r="V33" s="36"/>
      <c r="W33" s="36"/>
    </row>
    <row r="34" spans="2:23" x14ac:dyDescent="0.25">
      <c r="B34" s="4">
        <v>27</v>
      </c>
      <c r="C34" s="5" t="s">
        <v>40</v>
      </c>
      <c r="D34" s="31">
        <v>165194.24094275001</v>
      </c>
      <c r="E34" s="48"/>
      <c r="F34" s="6">
        <v>0</v>
      </c>
      <c r="G34" s="6">
        <v>54924.747233726557</v>
      </c>
      <c r="H34" s="6">
        <v>17937.54837407402</v>
      </c>
      <c r="I34" s="6">
        <v>6964.7157999999999</v>
      </c>
      <c r="J34" s="6">
        <v>14610.874915033181</v>
      </c>
      <c r="K34" s="6">
        <v>2621.7744827615388</v>
      </c>
      <c r="L34" s="6">
        <v>1476.1692950653087</v>
      </c>
      <c r="M34" s="6">
        <v>2006.0899049425068</v>
      </c>
      <c r="N34" s="6">
        <v>13610.895058570977</v>
      </c>
      <c r="O34" s="6"/>
      <c r="P34" s="6"/>
      <c r="Q34" s="6">
        <v>3814.9003707324123</v>
      </c>
      <c r="R34" s="30">
        <f t="shared" si="0"/>
        <v>283161.95637765643</v>
      </c>
      <c r="S34" s="22"/>
      <c r="T34" s="22"/>
      <c r="U34" s="22"/>
      <c r="V34" s="36"/>
      <c r="W34" s="36"/>
    </row>
    <row r="35" spans="2:23" x14ac:dyDescent="0.25">
      <c r="B35" s="4">
        <v>28</v>
      </c>
      <c r="C35" s="5" t="s">
        <v>41</v>
      </c>
      <c r="D35" s="31">
        <v>323447.53994866891</v>
      </c>
      <c r="E35" s="48"/>
      <c r="F35" s="6">
        <v>19436.768775439192</v>
      </c>
      <c r="G35" s="6">
        <v>84439.854221602174</v>
      </c>
      <c r="H35" s="6">
        <v>30542.396777375285</v>
      </c>
      <c r="I35" s="6">
        <v>4934.3592000000008</v>
      </c>
      <c r="J35" s="6">
        <v>46950.128040169177</v>
      </c>
      <c r="K35" s="6">
        <v>2498.0043082009947</v>
      </c>
      <c r="L35" s="6">
        <v>10537.187062616253</v>
      </c>
      <c r="M35" s="6">
        <v>19147.091142519901</v>
      </c>
      <c r="N35" s="6">
        <v>6323.2253771660125</v>
      </c>
      <c r="O35" s="6"/>
      <c r="P35" s="6"/>
      <c r="Q35" s="6">
        <v>5505.5309801322792</v>
      </c>
      <c r="R35" s="30">
        <f t="shared" si="0"/>
        <v>553762.08583389025</v>
      </c>
      <c r="S35" s="22"/>
      <c r="T35" s="22"/>
      <c r="U35" s="22"/>
      <c r="V35" s="36"/>
      <c r="W35" s="38"/>
    </row>
    <row r="36" spans="2:23" x14ac:dyDescent="0.25">
      <c r="B36" s="4">
        <v>29</v>
      </c>
      <c r="C36" s="5" t="s">
        <v>42</v>
      </c>
      <c r="D36" s="31">
        <v>229878.36446526076</v>
      </c>
      <c r="E36" s="48"/>
      <c r="F36" s="6">
        <v>0</v>
      </c>
      <c r="G36" s="6">
        <v>73730.80108048502</v>
      </c>
      <c r="H36" s="6">
        <v>17956.452558320285</v>
      </c>
      <c r="I36" s="6">
        <v>15283.031850000001</v>
      </c>
      <c r="J36" s="6">
        <v>13982.86002232918</v>
      </c>
      <c r="K36" s="6">
        <v>0</v>
      </c>
      <c r="L36" s="6">
        <v>2843.9596151845176</v>
      </c>
      <c r="M36" s="6">
        <v>3857.1908768384287</v>
      </c>
      <c r="N36" s="6">
        <v>20774.326203067831</v>
      </c>
      <c r="O36" s="6"/>
      <c r="P36" s="6"/>
      <c r="Q36" s="6">
        <v>4009.037337607469</v>
      </c>
      <c r="R36" s="30">
        <f t="shared" si="0"/>
        <v>382316.02400909353</v>
      </c>
      <c r="S36" s="22"/>
      <c r="T36" s="22"/>
      <c r="U36" s="22"/>
      <c r="V36" s="36"/>
      <c r="W36" s="36"/>
    </row>
    <row r="37" spans="2:23" x14ac:dyDescent="0.25">
      <c r="B37" s="4">
        <v>30</v>
      </c>
      <c r="C37" s="5" t="s">
        <v>43</v>
      </c>
      <c r="D37" s="31">
        <v>329841.06395516847</v>
      </c>
      <c r="E37" s="48"/>
      <c r="F37" s="6">
        <v>9299.5814209419386</v>
      </c>
      <c r="G37" s="6">
        <v>89386.960957853516</v>
      </c>
      <c r="H37" s="6">
        <v>26664.544252604581</v>
      </c>
      <c r="I37" s="6">
        <v>15766.21</v>
      </c>
      <c r="J37" s="6">
        <v>29860.275128401183</v>
      </c>
      <c r="K37" s="6">
        <v>0</v>
      </c>
      <c r="L37" s="6">
        <v>7924.8285508738609</v>
      </c>
      <c r="M37" s="6">
        <v>5157.7656563812434</v>
      </c>
      <c r="N37" s="6">
        <v>23000.112197764465</v>
      </c>
      <c r="O37" s="6"/>
      <c r="P37" s="6"/>
      <c r="Q37" s="6">
        <v>10968.038365147911</v>
      </c>
      <c r="R37" s="30">
        <f t="shared" si="0"/>
        <v>547869.38048513723</v>
      </c>
      <c r="S37" s="22"/>
      <c r="T37" s="22"/>
      <c r="U37" s="22"/>
      <c r="V37" s="36"/>
      <c r="W37" s="36"/>
    </row>
    <row r="38" spans="2:23" x14ac:dyDescent="0.25">
      <c r="B38" s="4">
        <v>31</v>
      </c>
      <c r="C38" s="5" t="s">
        <v>44</v>
      </c>
      <c r="D38" s="31">
        <v>41573.796820483563</v>
      </c>
      <c r="E38" s="48"/>
      <c r="F38" s="6">
        <v>0</v>
      </c>
      <c r="G38" s="6">
        <v>5625.3141117731748</v>
      </c>
      <c r="H38" s="6">
        <v>1491.6114157537315</v>
      </c>
      <c r="I38" s="6">
        <v>1145.3394000000001</v>
      </c>
      <c r="J38" s="6">
        <v>13332.529377049179</v>
      </c>
      <c r="K38" s="6">
        <v>0</v>
      </c>
      <c r="L38" s="6">
        <v>2731.6027645518684</v>
      </c>
      <c r="M38" s="6">
        <v>6329.1933967330078</v>
      </c>
      <c r="N38" s="6">
        <f>2869.43755716353+8</f>
        <v>2877.4375571635301</v>
      </c>
      <c r="O38" s="6"/>
      <c r="P38" s="6"/>
      <c r="Q38" s="6">
        <v>779.39471813797979</v>
      </c>
      <c r="R38" s="30">
        <f t="shared" si="0"/>
        <v>75886.219561646023</v>
      </c>
      <c r="S38" s="22"/>
      <c r="T38" s="22"/>
      <c r="U38" s="22"/>
      <c r="V38" s="36"/>
      <c r="W38" s="36"/>
    </row>
    <row r="39" spans="2:23" x14ac:dyDescent="0.25">
      <c r="B39" s="4">
        <v>32</v>
      </c>
      <c r="C39" s="5" t="s">
        <v>45</v>
      </c>
      <c r="D39" s="31">
        <v>278961.33368402434</v>
      </c>
      <c r="E39" s="48">
        <v>15000</v>
      </c>
      <c r="F39" s="6">
        <v>0</v>
      </c>
      <c r="G39" s="6">
        <v>63859.501507089451</v>
      </c>
      <c r="H39" s="6">
        <v>9715.1020942842988</v>
      </c>
      <c r="I39" s="6">
        <v>3156.9911999999999</v>
      </c>
      <c r="J39" s="6">
        <v>14266.400993209183</v>
      </c>
      <c r="K39" s="6">
        <v>0</v>
      </c>
      <c r="L39" s="6">
        <v>8826.1527372676337</v>
      </c>
      <c r="M39" s="6">
        <v>24003.327804530749</v>
      </c>
      <c r="N39" s="6">
        <v>13610.895058570977</v>
      </c>
      <c r="O39" s="6"/>
      <c r="P39" s="6"/>
      <c r="Q39" s="6">
        <v>5237.8331775550332</v>
      </c>
      <c r="R39" s="30">
        <f t="shared" si="0"/>
        <v>436637.53825653164</v>
      </c>
      <c r="S39" s="22"/>
      <c r="T39" s="22"/>
      <c r="U39" s="22"/>
      <c r="V39" s="36"/>
      <c r="W39" s="36"/>
    </row>
    <row r="40" spans="2:23" x14ac:dyDescent="0.25">
      <c r="B40" s="4">
        <v>33</v>
      </c>
      <c r="C40" s="5" t="s">
        <v>46</v>
      </c>
      <c r="D40" s="31">
        <v>403198.87788625638</v>
      </c>
      <c r="E40" s="48"/>
      <c r="F40" s="6">
        <v>9249.2542744286056</v>
      </c>
      <c r="G40" s="6">
        <v>129239.50937828634</v>
      </c>
      <c r="H40" s="6">
        <v>30076.699945867822</v>
      </c>
      <c r="I40" s="6">
        <v>11382.3858</v>
      </c>
      <c r="J40" s="6">
        <v>15005.799405289181</v>
      </c>
      <c r="K40" s="6">
        <v>0</v>
      </c>
      <c r="L40" s="6">
        <v>1746.9661691569061</v>
      </c>
      <c r="M40" s="6">
        <v>7304.4637239170688</v>
      </c>
      <c r="N40" s="6">
        <v>47220.524204259804</v>
      </c>
      <c r="O40" s="6"/>
      <c r="P40" s="6"/>
      <c r="Q40" s="6">
        <v>9865.481742116297</v>
      </c>
      <c r="R40" s="30">
        <f t="shared" si="0"/>
        <v>664289.9625295786</v>
      </c>
      <c r="S40" s="22"/>
      <c r="T40" s="22"/>
      <c r="U40" s="22"/>
      <c r="V40" s="36"/>
      <c r="W40" s="36"/>
    </row>
    <row r="41" spans="2:23" x14ac:dyDescent="0.25">
      <c r="B41" s="4">
        <v>34</v>
      </c>
      <c r="C41" s="5" t="s">
        <v>47</v>
      </c>
      <c r="D41" s="31">
        <v>296776.61751484155</v>
      </c>
      <c r="E41" s="48">
        <v>10000</v>
      </c>
      <c r="F41" s="6">
        <v>4207.7870758756117</v>
      </c>
      <c r="G41" s="6">
        <v>44048.212145460922</v>
      </c>
      <c r="H41" s="6">
        <v>2908.6504932632392</v>
      </c>
      <c r="I41" s="10">
        <v>5268.0173999999997</v>
      </c>
      <c r="J41" s="6">
        <v>19327.048219641154</v>
      </c>
      <c r="K41" s="6">
        <v>0</v>
      </c>
      <c r="L41" s="6">
        <v>13167.477799993467</v>
      </c>
      <c r="M41" s="6">
        <v>12868.333972266968</v>
      </c>
      <c r="N41" s="6">
        <v>12382.893233265124</v>
      </c>
      <c r="O41" s="6"/>
      <c r="P41" s="6"/>
      <c r="Q41" s="6">
        <v>4853.0268018154193</v>
      </c>
      <c r="R41" s="30">
        <f t="shared" si="0"/>
        <v>425808.06465642358</v>
      </c>
      <c r="S41" s="22"/>
      <c r="T41" s="22"/>
      <c r="U41" s="22"/>
      <c r="V41" s="36"/>
      <c r="W41" s="36"/>
    </row>
    <row r="42" spans="2:23" x14ac:dyDescent="0.25">
      <c r="B42" s="4">
        <v>35</v>
      </c>
      <c r="C42" s="5" t="s">
        <v>48</v>
      </c>
      <c r="D42" s="31">
        <v>299169.43805022899</v>
      </c>
      <c r="E42" s="48"/>
      <c r="F42" s="6">
        <v>0</v>
      </c>
      <c r="G42" s="6">
        <v>73266.914786658817</v>
      </c>
      <c r="H42" s="6">
        <v>3915.6608932632394</v>
      </c>
      <c r="I42" s="6">
        <v>10319.03543</v>
      </c>
      <c r="J42" s="6">
        <v>13332.529377049179</v>
      </c>
      <c r="K42" s="6">
        <v>0</v>
      </c>
      <c r="L42" s="6">
        <v>5806.135203661247</v>
      </c>
      <c r="M42" s="6">
        <v>8644.5817203259558</v>
      </c>
      <c r="N42" s="6">
        <v>40057.093059762883</v>
      </c>
      <c r="O42" s="6"/>
      <c r="P42" s="6"/>
      <c r="Q42" s="6">
        <v>5314.4411219161393</v>
      </c>
      <c r="R42" s="30">
        <f t="shared" si="0"/>
        <v>459825.82964286645</v>
      </c>
      <c r="S42" s="22"/>
      <c r="T42" s="22"/>
      <c r="U42" s="22"/>
      <c r="V42" s="36"/>
      <c r="W42" s="36"/>
    </row>
    <row r="43" spans="2:23" x14ac:dyDescent="0.25">
      <c r="B43" s="4">
        <v>36</v>
      </c>
      <c r="C43" s="5" t="s">
        <v>49</v>
      </c>
      <c r="D43" s="31">
        <v>159892.44083470051</v>
      </c>
      <c r="E43" s="48"/>
      <c r="F43" s="6">
        <v>0</v>
      </c>
      <c r="G43" s="6">
        <v>55553.835529593729</v>
      </c>
      <c r="H43" s="6">
        <v>15028.897880810777</v>
      </c>
      <c r="I43" s="6">
        <v>6773.31502</v>
      </c>
      <c r="J43" s="6">
        <v>14947.133060809183</v>
      </c>
      <c r="K43" s="6">
        <v>0</v>
      </c>
      <c r="L43" s="6">
        <v>2881.0003351733026</v>
      </c>
      <c r="M43" s="6">
        <v>7138.2072007367442</v>
      </c>
      <c r="N43" s="6">
        <v>13610.895058570977</v>
      </c>
      <c r="O43" s="6"/>
      <c r="P43" s="6"/>
      <c r="Q43" s="6">
        <v>6247.0404805789522</v>
      </c>
      <c r="R43" s="30">
        <f t="shared" si="0"/>
        <v>282072.7654009742</v>
      </c>
      <c r="S43" s="22"/>
      <c r="T43" s="22"/>
      <c r="U43" s="22"/>
      <c r="V43" s="36"/>
      <c r="W43" s="36"/>
    </row>
    <row r="44" spans="2:23" x14ac:dyDescent="0.25">
      <c r="B44" s="4">
        <v>37</v>
      </c>
      <c r="C44" s="5" t="s">
        <v>50</v>
      </c>
      <c r="D44" s="31">
        <v>191370.84493464071</v>
      </c>
      <c r="E44" s="48"/>
      <c r="F44" s="6">
        <v>12603.667996382483</v>
      </c>
      <c r="G44" s="6">
        <v>50620.102549593736</v>
      </c>
      <c r="H44" s="6">
        <v>17937.54837407402</v>
      </c>
      <c r="I44" s="6">
        <v>5942.07</v>
      </c>
      <c r="J44" s="6">
        <v>14425.558068169181</v>
      </c>
      <c r="K44" s="6">
        <v>0</v>
      </c>
      <c r="L44" s="6">
        <v>8141.7344899679356</v>
      </c>
      <c r="M44" s="6">
        <v>25057.477505659655</v>
      </c>
      <c r="N44" s="6">
        <v>10157.107238568495</v>
      </c>
      <c r="O44" s="6"/>
      <c r="P44" s="6"/>
      <c r="Q44" s="6">
        <v>4051.3282123225085</v>
      </c>
      <c r="R44" s="30">
        <f t="shared" si="0"/>
        <v>340307.43936937867</v>
      </c>
      <c r="S44" s="22"/>
      <c r="T44" s="22"/>
      <c r="U44" s="22"/>
      <c r="V44" s="36"/>
      <c r="W44" s="36"/>
    </row>
    <row r="45" spans="2:23" x14ac:dyDescent="0.25">
      <c r="B45" s="4">
        <v>38</v>
      </c>
      <c r="C45" s="5" t="s">
        <v>51</v>
      </c>
      <c r="D45" s="31">
        <v>105382.31721053093</v>
      </c>
      <c r="E45" s="48"/>
      <c r="F45" s="6">
        <v>0</v>
      </c>
      <c r="G45" s="6">
        <v>29331.96111775624</v>
      </c>
      <c r="H45" s="6">
        <v>4848.0989550190152</v>
      </c>
      <c r="I45" s="6">
        <v>7463.0916000000007</v>
      </c>
      <c r="J45" s="6">
        <v>13332.529377049179</v>
      </c>
      <c r="K45" s="6">
        <v>0</v>
      </c>
      <c r="L45" s="6">
        <v>3299.5604710465745</v>
      </c>
      <c r="M45" s="6">
        <v>4364.9607838673428</v>
      </c>
      <c r="N45" s="6">
        <f>2869.43755716353+8</f>
        <v>2877.4375571635301</v>
      </c>
      <c r="O45" s="6"/>
      <c r="P45" s="6"/>
      <c r="Q45" s="6">
        <v>1855.2674216838075</v>
      </c>
      <c r="R45" s="30">
        <f t="shared" si="0"/>
        <v>172755.22449411667</v>
      </c>
      <c r="S45" s="22"/>
      <c r="T45" s="22"/>
      <c r="U45" s="22"/>
      <c r="V45" s="36"/>
      <c r="W45" s="36"/>
    </row>
    <row r="46" spans="2:23" x14ac:dyDescent="0.25">
      <c r="B46" s="4">
        <v>39</v>
      </c>
      <c r="C46" s="5" t="s">
        <v>52</v>
      </c>
      <c r="D46" s="31">
        <v>202792.63654915377</v>
      </c>
      <c r="E46" s="48"/>
      <c r="F46" s="6">
        <f>21881.7004624972+1</f>
        <v>21882.7004624972</v>
      </c>
      <c r="G46" s="6">
        <v>43963.006058981235</v>
      </c>
      <c r="H46" s="6">
        <v>15513.498896564508</v>
      </c>
      <c r="I46" s="6">
        <v>7576.5564000000004</v>
      </c>
      <c r="J46" s="6">
        <v>16179.664622329183</v>
      </c>
      <c r="K46" s="6">
        <v>0</v>
      </c>
      <c r="L46" s="6">
        <v>13557.240432368539</v>
      </c>
      <c r="M46" s="6">
        <v>18662.381868987526</v>
      </c>
      <c r="N46" s="6">
        <v>13610.895058570977</v>
      </c>
      <c r="O46" s="6"/>
      <c r="P46" s="6"/>
      <c r="Q46" s="6">
        <v>3659.8625188584751</v>
      </c>
      <c r="R46" s="30">
        <f t="shared" si="0"/>
        <v>357398.44286831137</v>
      </c>
      <c r="S46" s="22"/>
      <c r="T46" s="22"/>
      <c r="U46" s="22"/>
      <c r="V46" s="36"/>
      <c r="W46" s="36"/>
    </row>
    <row r="47" spans="2:23" x14ac:dyDescent="0.25">
      <c r="B47" s="4">
        <v>40</v>
      </c>
      <c r="C47" s="5" t="s">
        <v>53</v>
      </c>
      <c r="D47" s="31">
        <v>129142.94390258017</v>
      </c>
      <c r="E47" s="48">
        <v>15000</v>
      </c>
      <c r="F47" s="6">
        <v>0</v>
      </c>
      <c r="G47" s="6">
        <v>39720.790974848424</v>
      </c>
      <c r="H47" s="6">
        <v>12120.247387547537</v>
      </c>
      <c r="I47" s="6">
        <v>3573.6468</v>
      </c>
      <c r="J47" s="6">
        <v>14947.133060809183</v>
      </c>
      <c r="K47" s="6">
        <v>0</v>
      </c>
      <c r="L47" s="6">
        <v>1100</v>
      </c>
      <c r="M47" s="6">
        <v>1798.4443153350007</v>
      </c>
      <c r="N47" s="6">
        <v>15136.043903467329</v>
      </c>
      <c r="O47" s="6"/>
      <c r="P47" s="6"/>
      <c r="Q47" s="6">
        <v>4280.4814941389177</v>
      </c>
      <c r="R47" s="30">
        <f t="shared" si="0"/>
        <v>236819.73183872661</v>
      </c>
      <c r="S47" s="22"/>
      <c r="T47" s="22"/>
      <c r="U47" s="22"/>
      <c r="V47" s="36"/>
      <c r="W47" s="36"/>
    </row>
    <row r="48" spans="2:23" x14ac:dyDescent="0.25">
      <c r="B48" s="4">
        <v>41</v>
      </c>
      <c r="C48" s="5" t="s">
        <v>54</v>
      </c>
      <c r="D48" s="31">
        <v>130815.21205304693</v>
      </c>
      <c r="E48" s="48">
        <v>10000</v>
      </c>
      <c r="F48" s="6">
        <v>0</v>
      </c>
      <c r="G48" s="6">
        <v>33328.515961288882</v>
      </c>
      <c r="H48" s="6">
        <v>4867.0031392652827</v>
      </c>
      <c r="I48" s="6">
        <v>3901.7079594000006</v>
      </c>
      <c r="J48" s="6">
        <v>13981.165194409179</v>
      </c>
      <c r="K48" s="6">
        <v>0</v>
      </c>
      <c r="L48" s="6">
        <v>1452.710172405745</v>
      </c>
      <c r="M48" s="6">
        <v>4288.5515603498206</v>
      </c>
      <c r="N48" s="6">
        <v>10157.107238568495</v>
      </c>
      <c r="O48" s="6"/>
      <c r="P48" s="6"/>
      <c r="Q48" s="6">
        <v>2500.4828008631016</v>
      </c>
      <c r="R48" s="30">
        <f t="shared" si="0"/>
        <v>215292.45607959741</v>
      </c>
      <c r="S48" s="22"/>
      <c r="T48" s="22"/>
      <c r="U48" s="22"/>
      <c r="V48" s="36"/>
      <c r="W48" s="36"/>
    </row>
    <row r="49" spans="2:23" x14ac:dyDescent="0.25">
      <c r="B49" s="4">
        <v>42</v>
      </c>
      <c r="C49" s="5" t="s">
        <v>55</v>
      </c>
      <c r="D49" s="31">
        <v>119715.27535808465</v>
      </c>
      <c r="E49" s="48"/>
      <c r="F49" s="6">
        <v>6564.4104147825456</v>
      </c>
      <c r="G49" s="6">
        <v>20628.944001837495</v>
      </c>
      <c r="H49" s="6">
        <v>4848.0989550190152</v>
      </c>
      <c r="I49" s="6">
        <v>4756.62961</v>
      </c>
      <c r="J49" s="6">
        <v>13858.03361368918</v>
      </c>
      <c r="K49" s="6">
        <v>0</v>
      </c>
      <c r="L49" s="6">
        <v>5845.4567887965113</v>
      </c>
      <c r="M49" s="6">
        <v>6765.6899953704633</v>
      </c>
      <c r="N49" s="6">
        <v>10157.107238568495</v>
      </c>
      <c r="O49" s="6"/>
      <c r="P49" s="6"/>
      <c r="Q49" s="6">
        <v>2104.3018347596567</v>
      </c>
      <c r="R49" s="30">
        <f t="shared" si="0"/>
        <v>195243.94781090802</v>
      </c>
      <c r="S49" s="22"/>
      <c r="T49" s="22"/>
      <c r="U49" s="22"/>
      <c r="V49" s="36"/>
      <c r="W49" s="36"/>
    </row>
    <row r="50" spans="2:23" x14ac:dyDescent="0.25">
      <c r="B50" s="4">
        <v>43</v>
      </c>
      <c r="C50" s="5" t="s">
        <v>56</v>
      </c>
      <c r="D50" s="31">
        <v>361563.70940666919</v>
      </c>
      <c r="E50" s="48">
        <v>15000</v>
      </c>
      <c r="F50" s="6">
        <v>0</v>
      </c>
      <c r="G50" s="6">
        <v>118432.96687438429</v>
      </c>
      <c r="H50" s="6">
        <v>7291.0526167747912</v>
      </c>
      <c r="I50" s="6">
        <v>9548.2854000000007</v>
      </c>
      <c r="J50" s="6">
        <v>14082.083140873183</v>
      </c>
      <c r="K50" s="6">
        <v>0</v>
      </c>
      <c r="L50" s="6">
        <v>12539.155724968434</v>
      </c>
      <c r="M50" s="6">
        <v>20302.521173174893</v>
      </c>
      <c r="N50" s="6">
        <v>10899.035903467329</v>
      </c>
      <c r="O50" s="6"/>
      <c r="P50" s="6">
        <v>55000</v>
      </c>
      <c r="Q50" s="6">
        <v>7421.8918510439753</v>
      </c>
      <c r="R50" s="30">
        <f t="shared" si="0"/>
        <v>632080.70209135604</v>
      </c>
      <c r="S50" s="22"/>
      <c r="T50" s="22"/>
      <c r="U50" s="22"/>
      <c r="V50" s="36"/>
      <c r="W50" s="36"/>
    </row>
    <row r="51" spans="2:23" x14ac:dyDescent="0.25">
      <c r="B51" s="4">
        <v>44</v>
      </c>
      <c r="C51" s="11" t="s">
        <v>57</v>
      </c>
      <c r="D51" s="31">
        <v>100050.93989665022</v>
      </c>
      <c r="E51" s="48"/>
      <c r="F51" s="6">
        <v>0</v>
      </c>
      <c r="G51" s="6">
        <v>23986.281455970304</v>
      </c>
      <c r="H51" s="6">
        <v>6668.5306227264773</v>
      </c>
      <c r="I51" s="6">
        <v>4071.1985999999997</v>
      </c>
      <c r="J51" s="6">
        <v>13853.06461188118</v>
      </c>
      <c r="K51" s="6">
        <v>0</v>
      </c>
      <c r="L51" s="6">
        <v>3539.4900784808515</v>
      </c>
      <c r="M51" s="6">
        <v>3399.6886350557184</v>
      </c>
      <c r="N51" s="6">
        <f>2869.43755716353+8</f>
        <v>2877.4375571635301</v>
      </c>
      <c r="O51" s="6"/>
      <c r="P51" s="6"/>
      <c r="Q51" s="6">
        <v>1635.1729855439989</v>
      </c>
      <c r="R51" s="30">
        <f t="shared" si="0"/>
        <v>160081.8044434723</v>
      </c>
      <c r="S51" s="22"/>
      <c r="T51" s="22"/>
      <c r="U51" s="22"/>
      <c r="V51" s="36"/>
      <c r="W51" s="36"/>
    </row>
    <row r="52" spans="2:23" x14ac:dyDescent="0.25">
      <c r="B52" s="4">
        <v>45</v>
      </c>
      <c r="C52" s="11" t="s">
        <v>58</v>
      </c>
      <c r="D52" s="31">
        <v>174058.30726342046</v>
      </c>
      <c r="E52" s="48">
        <v>10000</v>
      </c>
      <c r="F52" s="6">
        <v>0</v>
      </c>
      <c r="G52" s="6">
        <v>37886.217665924254</v>
      </c>
      <c r="H52" s="6">
        <v>4885.9073235115511</v>
      </c>
      <c r="I52" s="6">
        <v>2961.5796</v>
      </c>
      <c r="J52" s="6">
        <v>13500.62537704918</v>
      </c>
      <c r="K52" s="6">
        <v>0</v>
      </c>
      <c r="L52" s="6">
        <v>5834.344572799876</v>
      </c>
      <c r="M52" s="6">
        <v>18293.055881549051</v>
      </c>
      <c r="N52" s="6">
        <v>10157.107238568495</v>
      </c>
      <c r="O52" s="6"/>
      <c r="P52" s="6"/>
      <c r="Q52" s="6">
        <v>2411.7150294864323</v>
      </c>
      <c r="R52" s="30">
        <f t="shared" si="0"/>
        <v>279988.85995230929</v>
      </c>
      <c r="S52" s="22"/>
      <c r="T52" s="22"/>
      <c r="U52" s="34"/>
      <c r="V52" s="36"/>
      <c r="W52" s="36"/>
    </row>
    <row r="53" spans="2:23" x14ac:dyDescent="0.25">
      <c r="B53" s="4">
        <v>46</v>
      </c>
      <c r="C53" s="11" t="s">
        <v>59</v>
      </c>
      <c r="D53" s="31">
        <v>112704.29717621193</v>
      </c>
      <c r="E53" s="48"/>
      <c r="F53" s="6">
        <v>13675.855030796969</v>
      </c>
      <c r="G53" s="6">
        <v>27726.933522449992</v>
      </c>
      <c r="H53" s="6">
        <v>12120.247387547537</v>
      </c>
      <c r="I53" s="6">
        <v>6903.5544000000009</v>
      </c>
      <c r="J53" s="6">
        <v>14898.62248831318</v>
      </c>
      <c r="K53" s="6">
        <v>0</v>
      </c>
      <c r="L53" s="6">
        <v>11584.604365806046</v>
      </c>
      <c r="M53" s="6">
        <v>6408.3308150358889</v>
      </c>
      <c r="N53" s="6">
        <v>2869.4375571635323</v>
      </c>
      <c r="O53" s="6"/>
      <c r="P53" s="6"/>
      <c r="Q53" s="6">
        <v>1979.2319302830813</v>
      </c>
      <c r="R53" s="30">
        <f t="shared" si="0"/>
        <v>210871.11467360813</v>
      </c>
      <c r="S53" s="22"/>
      <c r="T53" s="22"/>
      <c r="U53" s="34"/>
      <c r="V53" s="36"/>
      <c r="W53" s="36"/>
    </row>
    <row r="54" spans="2:23" x14ac:dyDescent="0.25">
      <c r="B54" s="4">
        <v>47</v>
      </c>
      <c r="C54" s="11" t="s">
        <v>60</v>
      </c>
      <c r="D54" s="31">
        <v>35257.424056452648</v>
      </c>
      <c r="E54" s="48"/>
      <c r="F54" s="6">
        <v>0</v>
      </c>
      <c r="G54" s="6">
        <v>5526.5996617859355</v>
      </c>
      <c r="H54" s="6">
        <v>312.08999999999997</v>
      </c>
      <c r="I54" s="6">
        <v>0</v>
      </c>
      <c r="J54" s="6">
        <f>14277.0393770492+1950</f>
        <v>16227.039377049199</v>
      </c>
      <c r="K54" s="6">
        <v>0</v>
      </c>
      <c r="L54" s="6">
        <v>882.28308457845299</v>
      </c>
      <c r="M54" s="6">
        <v>308.84788152532161</v>
      </c>
      <c r="N54" s="6">
        <v>2869.4375571635323</v>
      </c>
      <c r="O54" s="6"/>
      <c r="P54" s="6"/>
      <c r="Q54" s="6">
        <v>552.89762277707962</v>
      </c>
      <c r="R54" s="30">
        <f t="shared" si="0"/>
        <v>61936.619241332162</v>
      </c>
      <c r="S54" s="22"/>
      <c r="T54" s="22"/>
      <c r="U54" s="34"/>
      <c r="V54" s="36"/>
      <c r="W54" s="36"/>
    </row>
    <row r="55" spans="2:23" x14ac:dyDescent="0.25">
      <c r="B55" s="4">
        <v>48</v>
      </c>
      <c r="C55" s="11" t="s">
        <v>61</v>
      </c>
      <c r="D55" s="31">
        <v>111973.18460933976</v>
      </c>
      <c r="E55" s="48"/>
      <c r="F55" s="6">
        <v>0</v>
      </c>
      <c r="G55" s="6">
        <v>28054.613442360089</v>
      </c>
      <c r="H55" s="6">
        <v>2442.9536617557756</v>
      </c>
      <c r="I55" s="6">
        <v>2343.2087999999999</v>
      </c>
      <c r="J55" s="6">
        <v>13332.529377049179</v>
      </c>
      <c r="K55" s="6">
        <v>0</v>
      </c>
      <c r="L55" s="6">
        <v>1100</v>
      </c>
      <c r="M55" s="6">
        <v>3928.1822093386463</v>
      </c>
      <c r="N55" s="6">
        <v>7065.1540420648826</v>
      </c>
      <c r="O55" s="6"/>
      <c r="P55" s="6"/>
      <c r="Q55" s="6">
        <v>3742.5639446269261</v>
      </c>
      <c r="R55" s="30">
        <f t="shared" si="0"/>
        <v>173982.39008653525</v>
      </c>
      <c r="S55" s="22"/>
      <c r="T55" s="22"/>
      <c r="U55" s="33"/>
      <c r="V55" s="36"/>
      <c r="W55" s="36"/>
    </row>
    <row r="56" spans="2:23" x14ac:dyDescent="0.25">
      <c r="B56" s="4">
        <v>49</v>
      </c>
      <c r="C56" s="11" t="s">
        <v>62</v>
      </c>
      <c r="D56" s="31">
        <v>143309.26081054367</v>
      </c>
      <c r="E56" s="48">
        <v>15000</v>
      </c>
      <c r="F56" s="6">
        <v>0</v>
      </c>
      <c r="G56" s="6">
        <v>29550.409794833045</v>
      </c>
      <c r="H56" s="6">
        <v>5836.205170772746</v>
      </c>
      <c r="I56" s="6">
        <v>2382.0809999999997</v>
      </c>
      <c r="J56" s="6">
        <v>12765.20537704918</v>
      </c>
      <c r="K56" s="6">
        <v>0</v>
      </c>
      <c r="L56" s="6">
        <v>1429.251049746181</v>
      </c>
      <c r="M56" s="6">
        <v>0</v>
      </c>
      <c r="N56" s="6">
        <v>10157.107238568495</v>
      </c>
      <c r="O56" s="6"/>
      <c r="P56" s="6"/>
      <c r="Q56" s="6">
        <v>2778.51824372277</v>
      </c>
      <c r="R56" s="30">
        <f t="shared" si="0"/>
        <v>223208.03868523607</v>
      </c>
      <c r="S56" s="22"/>
      <c r="T56" s="22"/>
      <c r="U56" s="33"/>
      <c r="V56" s="36"/>
      <c r="W56" s="36"/>
    </row>
    <row r="57" spans="2:23" x14ac:dyDescent="0.25">
      <c r="B57" s="4">
        <v>50</v>
      </c>
      <c r="C57" s="11" t="s">
        <v>63</v>
      </c>
      <c r="D57" s="31">
        <v>130312.06090858857</v>
      </c>
      <c r="E57" s="48">
        <v>15000</v>
      </c>
      <c r="F57" s="6">
        <v>18371.237027825326</v>
      </c>
      <c r="G57" s="6">
        <v>41878.355761328115</v>
      </c>
      <c r="H57" s="6">
        <v>12604.84840330127</v>
      </c>
      <c r="I57" s="6">
        <v>3649.7226000000001</v>
      </c>
      <c r="J57" s="6">
        <v>18268.35696235318</v>
      </c>
      <c r="K57" s="6">
        <v>0</v>
      </c>
      <c r="L57" s="6">
        <v>2611.6492537353593</v>
      </c>
      <c r="M57" s="6">
        <v>0</v>
      </c>
      <c r="N57" s="6">
        <v>6323.2253771660125</v>
      </c>
      <c r="O57" s="6"/>
      <c r="P57" s="6"/>
      <c r="Q57" s="6">
        <v>6152.5925081398564</v>
      </c>
      <c r="R57" s="30">
        <f t="shared" si="0"/>
        <v>255172.0488024377</v>
      </c>
      <c r="S57" s="22"/>
      <c r="T57" s="22"/>
      <c r="U57" s="33"/>
      <c r="V57" s="36"/>
      <c r="W57" s="36"/>
    </row>
    <row r="58" spans="2:23" x14ac:dyDescent="0.25">
      <c r="B58" s="4">
        <v>51</v>
      </c>
      <c r="C58" s="11" t="s">
        <v>64</v>
      </c>
      <c r="D58" s="31">
        <v>170738.07772831686</v>
      </c>
      <c r="E58" s="48"/>
      <c r="F58" s="6">
        <v>0</v>
      </c>
      <c r="G58" s="6">
        <v>23945.812693354001</v>
      </c>
      <c r="H58" s="6">
        <v>4382.4021235115524</v>
      </c>
      <c r="I58" s="6">
        <v>7905.4364300000007</v>
      </c>
      <c r="J58" s="6">
        <v>13332.529377049179</v>
      </c>
      <c r="K58" s="6">
        <v>0</v>
      </c>
      <c r="L58" s="6">
        <v>4583.3918258578697</v>
      </c>
      <c r="M58" s="6">
        <v>2726.4446619321343</v>
      </c>
      <c r="N58" s="6">
        <v>13610.895058570977</v>
      </c>
      <c r="O58" s="6"/>
      <c r="P58" s="6"/>
      <c r="Q58" s="6">
        <v>2880.6704050863968</v>
      </c>
      <c r="R58" s="30">
        <f t="shared" si="0"/>
        <v>244105.66030367897</v>
      </c>
      <c r="S58" s="22"/>
      <c r="T58" s="22"/>
      <c r="U58" s="35"/>
      <c r="V58" s="36"/>
      <c r="W58" s="36"/>
    </row>
    <row r="59" spans="2:23" x14ac:dyDescent="0.25">
      <c r="B59" s="4">
        <v>52</v>
      </c>
      <c r="C59" s="11" t="s">
        <v>65</v>
      </c>
      <c r="D59" s="31">
        <v>137139.60911610702</v>
      </c>
      <c r="E59" s="48">
        <v>10000</v>
      </c>
      <c r="F59" s="6">
        <v>0</v>
      </c>
      <c r="G59" s="6">
        <v>34604.447962904138</v>
      </c>
      <c r="H59" s="6">
        <v>6302.9464010210595</v>
      </c>
      <c r="I59" s="6">
        <v>3010.9578000000001</v>
      </c>
      <c r="J59" s="6">
        <v>12765.20537704918</v>
      </c>
      <c r="K59" s="6">
        <v>0</v>
      </c>
      <c r="L59" s="6">
        <v>899.8</v>
      </c>
      <c r="M59" s="6">
        <v>47.375071232740446</v>
      </c>
      <c r="N59" s="6">
        <v>6323.2253771660125</v>
      </c>
      <c r="O59" s="6"/>
      <c r="P59" s="6"/>
      <c r="Q59" s="6">
        <v>3124.8558557177239</v>
      </c>
      <c r="R59" s="30">
        <f t="shared" si="0"/>
        <v>214218.42296119788</v>
      </c>
      <c r="S59" s="22"/>
      <c r="T59" s="22"/>
      <c r="U59" s="33"/>
      <c r="V59" s="36"/>
      <c r="W59" s="36"/>
    </row>
    <row r="60" spans="2:23" x14ac:dyDescent="0.25">
      <c r="B60" s="4">
        <v>53</v>
      </c>
      <c r="C60" s="11" t="s">
        <v>66</v>
      </c>
      <c r="D60" s="31">
        <v>652826.20737357705</v>
      </c>
      <c r="E60" s="31"/>
      <c r="F60" s="6">
        <v>57888.253242759871</v>
      </c>
      <c r="G60" s="6">
        <v>115426.341399239</v>
      </c>
      <c r="H60" s="6">
        <v>51389.640043453386</v>
      </c>
      <c r="I60" s="6">
        <v>24914.237400000002</v>
      </c>
      <c r="J60" s="6">
        <v>35474.233822009177</v>
      </c>
      <c r="K60" s="6">
        <f>19564.2914846642+16600</f>
        <v>36164.291484664202</v>
      </c>
      <c r="L60" s="6">
        <v>11409.278291192462</v>
      </c>
      <c r="M60" s="6">
        <v>18579.950223113916</v>
      </c>
      <c r="N60" s="6">
        <v>28317.851388964697</v>
      </c>
      <c r="O60" s="6"/>
      <c r="P60" s="6"/>
      <c r="Q60" s="6">
        <v>17802.906668417003</v>
      </c>
      <c r="R60" s="30">
        <f t="shared" si="0"/>
        <v>1050193.1913373908</v>
      </c>
      <c r="S60" s="22"/>
      <c r="T60" s="22"/>
      <c r="U60" s="33"/>
      <c r="V60" s="36"/>
      <c r="W60" s="36"/>
    </row>
    <row r="61" spans="2:23" x14ac:dyDescent="0.25">
      <c r="B61" s="4">
        <v>54</v>
      </c>
      <c r="C61" s="11" t="s">
        <v>67</v>
      </c>
      <c r="D61" s="31">
        <v>124814.25854753178</v>
      </c>
      <c r="E61" s="31"/>
      <c r="F61" s="6">
        <v>11079.630711750473</v>
      </c>
      <c r="G61" s="6">
        <v>32972.229544235925</v>
      </c>
      <c r="H61" s="6">
        <v>10784.416735593779</v>
      </c>
      <c r="I61" s="6">
        <v>6531.8964099999994</v>
      </c>
      <c r="J61" s="6">
        <v>13978.174682521181</v>
      </c>
      <c r="K61" s="6">
        <v>0</v>
      </c>
      <c r="L61" s="6">
        <v>4355.6206089004181</v>
      </c>
      <c r="M61" s="6">
        <v>12542.681992426023</v>
      </c>
      <c r="N61" s="6">
        <v>10157.107238568495</v>
      </c>
      <c r="O61" s="6"/>
      <c r="P61" s="6"/>
      <c r="Q61" s="6">
        <v>2413.2536188559807</v>
      </c>
      <c r="R61" s="30">
        <f t="shared" si="0"/>
        <v>229629.270090384</v>
      </c>
      <c r="S61" s="22"/>
      <c r="T61" s="22"/>
      <c r="U61" s="33"/>
      <c r="V61" s="36"/>
      <c r="W61" s="36"/>
    </row>
    <row r="62" spans="2:23" x14ac:dyDescent="0.25">
      <c r="B62" s="4">
        <v>55</v>
      </c>
      <c r="C62" s="11" t="s">
        <v>68</v>
      </c>
      <c r="D62" s="31">
        <v>83842.134261277475</v>
      </c>
      <c r="E62" s="31"/>
      <c r="F62" s="6">
        <v>6728.5206751521073</v>
      </c>
      <c r="G62" s="6">
        <v>30666.003926582802</v>
      </c>
      <c r="H62" s="6">
        <v>7756.749448282254</v>
      </c>
      <c r="I62" s="6">
        <v>3548.4323999999997</v>
      </c>
      <c r="J62" s="6">
        <v>13858.03361368918</v>
      </c>
      <c r="K62" s="6">
        <v>0</v>
      </c>
      <c r="L62" s="6">
        <v>5098.2578337019831</v>
      </c>
      <c r="M62" s="6">
        <v>6110.9450974142801</v>
      </c>
      <c r="N62" s="6">
        <f>2869.43755716353+4</f>
        <v>2873.4375571635301</v>
      </c>
      <c r="O62" s="6"/>
      <c r="P62" s="6"/>
      <c r="Q62" s="6">
        <v>1789.6077886565704</v>
      </c>
      <c r="R62" s="30">
        <f t="shared" si="0"/>
        <v>162272.12260192021</v>
      </c>
      <c r="S62" s="22"/>
      <c r="T62" s="22"/>
      <c r="U62" s="33"/>
      <c r="V62" s="41"/>
      <c r="W62" s="36"/>
    </row>
    <row r="63" spans="2:23" x14ac:dyDescent="0.25">
      <c r="B63" s="4">
        <v>56</v>
      </c>
      <c r="C63" s="11" t="s">
        <v>69</v>
      </c>
      <c r="D63" s="31">
        <v>2438116.5700952192</v>
      </c>
      <c r="E63" s="31"/>
      <c r="F63" s="6">
        <v>89901.788767251885</v>
      </c>
      <c r="G63" s="6">
        <v>566412.74787959538</v>
      </c>
      <c r="H63" s="6">
        <v>251128.81043325874</v>
      </c>
      <c r="I63" s="6">
        <v>88119.960800000001</v>
      </c>
      <c r="J63" s="6">
        <v>115013.39339672968</v>
      </c>
      <c r="K63" s="6">
        <v>0</v>
      </c>
      <c r="L63" s="6">
        <v>9955.0596244327553</v>
      </c>
      <c r="M63" s="6">
        <v>19627.811133517145</v>
      </c>
      <c r="N63" s="6">
        <v>21640.493404874811</v>
      </c>
      <c r="O63" s="7">
        <v>32000</v>
      </c>
      <c r="P63" s="7"/>
      <c r="Q63" s="6">
        <v>174652.94819183223</v>
      </c>
      <c r="R63" s="30">
        <f t="shared" si="0"/>
        <v>3806569.5837267111</v>
      </c>
      <c r="S63" s="22"/>
      <c r="T63" s="22"/>
      <c r="U63" s="33"/>
      <c r="V63" s="41"/>
      <c r="W63" s="36"/>
    </row>
    <row r="64" spans="2:23" x14ac:dyDescent="0.25">
      <c r="B64" s="4">
        <v>57</v>
      </c>
      <c r="C64" s="11" t="s">
        <v>70</v>
      </c>
      <c r="D64" s="31">
        <v>207973.64226924503</v>
      </c>
      <c r="E64" s="31"/>
      <c r="F64" s="6">
        <v>0</v>
      </c>
      <c r="G64" s="12">
        <v>37619.529517195297</v>
      </c>
      <c r="H64" s="12">
        <v>11150.000957299224</v>
      </c>
      <c r="I64" s="6">
        <v>3594.6588000000002</v>
      </c>
      <c r="J64" s="6">
        <v>15146.38292284918</v>
      </c>
      <c r="K64" s="6">
        <v>0</v>
      </c>
      <c r="L64" s="6">
        <v>13152.261893824485</v>
      </c>
      <c r="M64" s="6">
        <v>8646.0394628485683</v>
      </c>
      <c r="N64" s="6">
        <v>2869.4375571635323</v>
      </c>
      <c r="O64" s="6"/>
      <c r="P64" s="6"/>
      <c r="Q64" s="6">
        <v>2992.764338645311</v>
      </c>
      <c r="R64" s="30">
        <f t="shared" si="0"/>
        <v>303144.71771907067</v>
      </c>
      <c r="S64" s="22"/>
      <c r="T64" s="22"/>
      <c r="U64" s="42"/>
      <c r="V64" s="42"/>
      <c r="W64" s="36"/>
    </row>
    <row r="65" spans="2:23" x14ac:dyDescent="0.25">
      <c r="B65" s="4">
        <v>58</v>
      </c>
      <c r="C65" s="11" t="s">
        <v>71</v>
      </c>
      <c r="D65" s="31">
        <v>138411.79817292435</v>
      </c>
      <c r="E65" s="31"/>
      <c r="F65" s="6">
        <v>0</v>
      </c>
      <c r="G65" s="6">
        <v>43853.043083450852</v>
      </c>
      <c r="H65" s="6">
        <v>503.50519999999995</v>
      </c>
      <c r="I65" s="6">
        <v>1623.5828199999999</v>
      </c>
      <c r="J65" s="6">
        <v>13458.601377049179</v>
      </c>
      <c r="K65" s="6">
        <v>0</v>
      </c>
      <c r="L65" s="6">
        <v>882.28308457845299</v>
      </c>
      <c r="M65" s="6">
        <v>3736.4604538254011</v>
      </c>
      <c r="N65" s="6">
        <v>18928.634249771207</v>
      </c>
      <c r="O65" s="6"/>
      <c r="P65" s="6"/>
      <c r="Q65" s="6">
        <v>3076.2172129991973</v>
      </c>
      <c r="R65" s="30">
        <f t="shared" si="0"/>
        <v>224474.12565459867</v>
      </c>
      <c r="S65" s="22"/>
      <c r="T65" s="22"/>
      <c r="U65" s="42"/>
      <c r="V65" s="42"/>
      <c r="W65" s="36"/>
    </row>
    <row r="66" spans="2:23" x14ac:dyDescent="0.25">
      <c r="B66" s="4">
        <v>59</v>
      </c>
      <c r="C66" s="11" t="s">
        <v>72</v>
      </c>
      <c r="D66" s="31">
        <v>224556.62506112931</v>
      </c>
      <c r="E66" s="31"/>
      <c r="F66" s="6">
        <v>8720.1789618252405</v>
      </c>
      <c r="G66" s="6">
        <v>37236.836848368745</v>
      </c>
      <c r="H66" s="6">
        <v>1007.0103999999999</v>
      </c>
      <c r="I66" s="6">
        <v>2362.1195999999995</v>
      </c>
      <c r="J66" s="6">
        <v>12765.20537704918</v>
      </c>
      <c r="K66" s="6">
        <f>19000*1.01</f>
        <v>19190</v>
      </c>
      <c r="L66" s="6">
        <v>6676.9917415711625</v>
      </c>
      <c r="M66" s="6">
        <v>5660.8054438471345</v>
      </c>
      <c r="N66" s="6">
        <v>12382.893233265124</v>
      </c>
      <c r="O66" s="6"/>
      <c r="P66" s="6"/>
      <c r="Q66" s="6">
        <v>5822.8218829681391</v>
      </c>
      <c r="R66" s="30">
        <f t="shared" si="0"/>
        <v>336381.48855002405</v>
      </c>
      <c r="S66" s="22"/>
      <c r="T66" s="22"/>
      <c r="U66" s="42"/>
      <c r="V66" s="42"/>
      <c r="W66" s="36"/>
    </row>
    <row r="67" spans="2:23" x14ac:dyDescent="0.25">
      <c r="B67" s="4">
        <v>60</v>
      </c>
      <c r="C67" s="11" t="s">
        <v>73</v>
      </c>
      <c r="D67" s="31">
        <v>548228.89174331049</v>
      </c>
      <c r="E67" s="31"/>
      <c r="F67" s="6">
        <v>25768.593083228876</v>
      </c>
      <c r="G67" s="6">
        <v>191902.89339714992</v>
      </c>
      <c r="H67" s="6">
        <v>63508.843032260069</v>
      </c>
      <c r="I67" s="6">
        <v>31984.956679999999</v>
      </c>
      <c r="J67" s="6">
        <v>35381.013453649168</v>
      </c>
      <c r="K67" s="6">
        <v>0</v>
      </c>
      <c r="L67" s="6">
        <v>6037.2334602453684</v>
      </c>
      <c r="M67" s="6">
        <v>2695.9184305770987</v>
      </c>
      <c r="N67" s="6">
        <v>40000.016717260951</v>
      </c>
      <c r="O67" s="6"/>
      <c r="P67" s="6"/>
      <c r="Q67" s="6">
        <v>15172.287003082507</v>
      </c>
      <c r="R67" s="30">
        <f t="shared" si="0"/>
        <v>960680.64700076438</v>
      </c>
      <c r="S67" s="34"/>
      <c r="T67" s="34"/>
      <c r="U67" s="42"/>
      <c r="V67" s="42"/>
      <c r="W67" s="36"/>
    </row>
    <row r="68" spans="2:23" ht="15.75" thickBot="1" x14ac:dyDescent="0.3">
      <c r="B68" s="13">
        <v>61</v>
      </c>
      <c r="C68" s="11" t="s">
        <v>74</v>
      </c>
      <c r="D68" s="31">
        <v>121327.87780053105</v>
      </c>
      <c r="E68" s="31"/>
      <c r="F68" s="6">
        <v>0</v>
      </c>
      <c r="G68" s="6">
        <v>40203.86581180965</v>
      </c>
      <c r="H68" s="6">
        <v>2442.9536617557756</v>
      </c>
      <c r="I68" s="6">
        <v>5070.5396199999996</v>
      </c>
      <c r="J68" s="6">
        <v>12765.20537704918</v>
      </c>
      <c r="K68" s="6">
        <v>0</v>
      </c>
      <c r="L68" s="6">
        <v>895.4</v>
      </c>
      <c r="M68" s="6">
        <v>484.47516070753801</v>
      </c>
      <c r="N68" s="6">
        <v>10157.107238568495</v>
      </c>
      <c r="O68" s="6"/>
      <c r="P68" s="6"/>
      <c r="Q68" s="6">
        <v>5544.0906464637919</v>
      </c>
      <c r="R68" s="30">
        <f t="shared" si="0"/>
        <v>198891.51531688549</v>
      </c>
      <c r="S68" s="34"/>
      <c r="T68" s="34"/>
      <c r="U68" s="42"/>
      <c r="V68" s="42"/>
      <c r="W68" s="36"/>
    </row>
    <row r="69" spans="2:23" ht="15.75" thickBot="1" x14ac:dyDescent="0.3">
      <c r="B69" s="57" t="s">
        <v>2</v>
      </c>
      <c r="C69" s="58"/>
      <c r="D69" s="14">
        <f t="shared" ref="D69:Q69" si="1">SUM(D8:D68)</f>
        <v>16113042.54784226</v>
      </c>
      <c r="E69" s="14">
        <f>SUM(E8:E68)</f>
        <v>250000</v>
      </c>
      <c r="F69" s="15">
        <f>SUM(F8:F68)</f>
        <v>519442.08212823677</v>
      </c>
      <c r="G69" s="15">
        <f>SUM(G8:G68)</f>
        <v>4039237.8596681915</v>
      </c>
      <c r="H69" s="15">
        <f t="shared" si="1"/>
        <v>1076194.5112000003</v>
      </c>
      <c r="I69" s="15">
        <f t="shared" si="1"/>
        <v>489636.86350919987</v>
      </c>
      <c r="J69" s="15">
        <f t="shared" si="1"/>
        <v>1220538.7529204008</v>
      </c>
      <c r="K69" s="15">
        <f t="shared" si="1"/>
        <v>131313.24760783461</v>
      </c>
      <c r="L69" s="15">
        <f t="shared" si="1"/>
        <v>350284.40948910784</v>
      </c>
      <c r="M69" s="15">
        <f t="shared" si="1"/>
        <v>520992.24352385884</v>
      </c>
      <c r="N69" s="15">
        <f t="shared" si="1"/>
        <v>907317.78128243529</v>
      </c>
      <c r="O69" s="15">
        <f t="shared" si="1"/>
        <v>32000</v>
      </c>
      <c r="P69" s="15">
        <f>SUM(P8:P68)</f>
        <v>250000</v>
      </c>
      <c r="Q69" s="15">
        <f t="shared" si="1"/>
        <v>500000</v>
      </c>
      <c r="R69" s="37">
        <f>SUM(R8:R68)</f>
        <v>26400000.299171522</v>
      </c>
      <c r="S69" s="47"/>
      <c r="T69" s="47"/>
      <c r="U69" s="25"/>
      <c r="V69" s="25"/>
    </row>
    <row r="70" spans="2:23" x14ac:dyDescent="0.25">
      <c r="S70" s="24"/>
      <c r="T70" s="24"/>
      <c r="U70" s="40"/>
      <c r="V70" s="24"/>
    </row>
    <row r="71" spans="2:23" x14ac:dyDescent="0.25"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T71" s="24"/>
      <c r="U71" s="40"/>
      <c r="V71" s="24"/>
    </row>
    <row r="72" spans="2:23" x14ac:dyDescent="0.25">
      <c r="D72" s="22"/>
      <c r="E72" s="22"/>
      <c r="F72" s="39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42"/>
      <c r="U72" s="34"/>
      <c r="V72" s="24"/>
    </row>
    <row r="73" spans="2:23" x14ac:dyDescent="0.25">
      <c r="G73" s="22"/>
      <c r="L73" s="27"/>
      <c r="R73" s="27"/>
      <c r="T73" s="42"/>
      <c r="U73" s="34"/>
      <c r="V73" s="24"/>
    </row>
    <row r="74" spans="2:23" x14ac:dyDescent="0.25">
      <c r="G74" s="22"/>
      <c r="H74" s="22"/>
      <c r="K74" s="22"/>
      <c r="L74" s="27"/>
      <c r="R74" s="22"/>
      <c r="T74" s="42"/>
      <c r="U74" s="34"/>
      <c r="V74" s="24"/>
    </row>
    <row r="75" spans="2:23" x14ac:dyDescent="0.25">
      <c r="L75" s="28"/>
      <c r="N75" s="24"/>
      <c r="O75" s="24"/>
      <c r="P75" s="24"/>
      <c r="Q75" s="24"/>
      <c r="R75" s="34"/>
      <c r="S75" s="24"/>
      <c r="T75" s="42"/>
      <c r="U75" s="34"/>
      <c r="V75" s="24"/>
    </row>
    <row r="76" spans="2:23" x14ac:dyDescent="0.25">
      <c r="N76" s="24"/>
      <c r="O76" s="24"/>
      <c r="P76" s="24"/>
      <c r="Q76" s="24"/>
      <c r="R76" s="24"/>
      <c r="S76" s="34"/>
      <c r="T76" s="42"/>
      <c r="U76" s="34"/>
      <c r="V76" s="24"/>
    </row>
    <row r="77" spans="2:23" x14ac:dyDescent="0.25">
      <c r="D77" s="43"/>
      <c r="E77" s="43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R77" s="24"/>
      <c r="S77" s="24"/>
      <c r="T77" s="34"/>
      <c r="U77" s="34"/>
      <c r="V77" s="24"/>
    </row>
    <row r="78" spans="2:23" x14ac:dyDescent="0.25">
      <c r="N78" s="24"/>
      <c r="O78" s="24"/>
      <c r="P78" s="24"/>
      <c r="Q78" s="24"/>
      <c r="R78" s="24"/>
      <c r="S78" s="24"/>
      <c r="T78" s="24"/>
      <c r="U78" s="34"/>
      <c r="V78" s="24"/>
    </row>
    <row r="79" spans="2:23" x14ac:dyDescent="0.25">
      <c r="H79" s="23"/>
      <c r="I79" s="23"/>
      <c r="N79" s="34"/>
      <c r="O79" s="34"/>
      <c r="P79" s="34"/>
      <c r="Q79" s="24"/>
      <c r="R79" s="24"/>
      <c r="S79" s="24"/>
      <c r="T79" s="24"/>
      <c r="U79" s="34"/>
    </row>
    <row r="80" spans="2:23" x14ac:dyDescent="0.25">
      <c r="N80" s="44"/>
      <c r="O80" s="44"/>
      <c r="P80" s="44"/>
      <c r="Q80" s="24"/>
      <c r="R80" s="24"/>
      <c r="S80" s="24"/>
      <c r="T80" s="24"/>
      <c r="U80" s="34"/>
    </row>
    <row r="81" spans="8:21" x14ac:dyDescent="0.25">
      <c r="H81" s="23"/>
      <c r="I81" s="22"/>
      <c r="L81" s="22"/>
      <c r="N81" s="44"/>
      <c r="O81" s="44"/>
      <c r="P81" s="44"/>
      <c r="Q81" s="24"/>
      <c r="R81" s="24"/>
      <c r="S81" s="24"/>
      <c r="T81" s="24"/>
      <c r="U81" s="34"/>
    </row>
    <row r="82" spans="8:21" x14ac:dyDescent="0.25">
      <c r="N82" s="44"/>
      <c r="O82" s="44"/>
      <c r="P82" s="44"/>
      <c r="Q82" s="24"/>
      <c r="R82" s="24"/>
      <c r="S82" s="24"/>
      <c r="T82" s="24"/>
      <c r="U82" s="34"/>
    </row>
    <row r="83" spans="8:21" x14ac:dyDescent="0.25">
      <c r="N83" s="24"/>
      <c r="O83" s="24"/>
      <c r="P83" s="24"/>
      <c r="Q83" s="24"/>
      <c r="R83" s="24"/>
      <c r="S83" s="24"/>
      <c r="T83" s="24"/>
    </row>
    <row r="84" spans="8:21" x14ac:dyDescent="0.25">
      <c r="N84" s="24"/>
      <c r="O84" s="24"/>
      <c r="P84" s="24"/>
      <c r="Q84" s="24"/>
      <c r="R84" s="24"/>
      <c r="S84" s="24"/>
      <c r="T84" s="24"/>
    </row>
    <row r="85" spans="8:21" x14ac:dyDescent="0.25">
      <c r="N85" s="24"/>
      <c r="O85" s="24"/>
      <c r="P85" s="24"/>
      <c r="Q85" s="24"/>
      <c r="R85" s="24"/>
      <c r="S85" s="24"/>
      <c r="T85" s="24"/>
    </row>
    <row r="86" spans="8:21" x14ac:dyDescent="0.25">
      <c r="N86" s="24"/>
      <c r="O86" s="24"/>
      <c r="P86" s="24"/>
      <c r="Q86" s="24"/>
      <c r="R86" s="24"/>
      <c r="S86" s="24"/>
      <c r="T86" s="24"/>
    </row>
    <row r="87" spans="8:21" x14ac:dyDescent="0.25">
      <c r="N87" s="24"/>
      <c r="O87" s="24"/>
      <c r="P87" s="24"/>
      <c r="Q87" s="24"/>
      <c r="R87" s="24"/>
      <c r="S87" s="24"/>
      <c r="T87" s="24"/>
    </row>
  </sheetData>
  <mergeCells count="20">
    <mergeCell ref="M6:M7"/>
    <mergeCell ref="E5:E7"/>
    <mergeCell ref="F5:P5"/>
    <mergeCell ref="P6:P7"/>
    <mergeCell ref="Q6:Q7"/>
    <mergeCell ref="O6:O7"/>
    <mergeCell ref="N6:N7"/>
    <mergeCell ref="A2:R2"/>
    <mergeCell ref="B69:C69"/>
    <mergeCell ref="D5:D7"/>
    <mergeCell ref="M4:R4"/>
    <mergeCell ref="B5:B7"/>
    <mergeCell ref="C5:C7"/>
    <mergeCell ref="R5:R7"/>
    <mergeCell ref="F6:F7"/>
    <mergeCell ref="G6:H6"/>
    <mergeCell ref="I6:I7"/>
    <mergeCell ref="J6:J7"/>
    <mergeCell ref="K6:K7"/>
    <mergeCell ref="L6:L7"/>
  </mergeCells>
  <printOptions horizontalCentered="1" verticalCentered="1"/>
  <pageMargins left="0.25" right="0.25" top="0.25" bottom="0.25" header="0.05" footer="0.05"/>
  <pageSetup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Sheet1!OLE_LINK3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elidona.durmishi</dc:creator>
  <cp:lastModifiedBy>user</cp:lastModifiedBy>
  <cp:lastPrinted>2020-10-06T11:35:29Z</cp:lastPrinted>
  <dcterms:created xsi:type="dcterms:W3CDTF">2019-10-14T09:25:26Z</dcterms:created>
  <dcterms:modified xsi:type="dcterms:W3CDTF">2020-11-19T13:20:14Z</dcterms:modified>
</cp:coreProperties>
</file>